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50" windowHeight="8850" activeTab="0"/>
  </bookViews>
  <sheets>
    <sheet name="Bonus" sheetId="1" r:id="rId1"/>
    <sheet name="Base Dati" sheetId="2" state="hidden" r:id="rId2"/>
  </sheets>
  <definedNames/>
  <calcPr fullCalcOnLoad="1"/>
</workbook>
</file>

<file path=xl/sharedStrings.xml><?xml version="1.0" encoding="utf-8"?>
<sst xmlns="http://schemas.openxmlformats.org/spreadsheetml/2006/main" count="20" uniqueCount="20">
  <si>
    <t>Prezzo Sottostante</t>
  </si>
  <si>
    <t>Componente 1</t>
  </si>
  <si>
    <t>Componente 3</t>
  </si>
  <si>
    <t>E' possibile modificare i parametri per vedere come varia il payoff</t>
  </si>
  <si>
    <t>PARAMETRI DELLO STRUMENTO</t>
  </si>
  <si>
    <t>DESCRIZIONE DELL'IMPORTO DI LIQUIDAZIONE A SCADENZA</t>
  </si>
  <si>
    <t>Benchmark o call strike zero</t>
  </si>
  <si>
    <t>PAYOFF</t>
  </si>
  <si>
    <t>Acquisto di 1 PUT
Strike</t>
  </si>
  <si>
    <t>Bonus</t>
  </si>
  <si>
    <t>Livello Barriera</t>
  </si>
  <si>
    <t>Partecipazione</t>
  </si>
  <si>
    <t>BONUS CERTIFICATES</t>
  </si>
  <si>
    <t>Vendita di una CALL Bonus</t>
  </si>
  <si>
    <t>Componente 2</t>
  </si>
  <si>
    <r>
      <t>EVENTO BARRIERA</t>
    </r>
    <r>
      <rPr>
        <sz val="10"/>
        <color indexed="62"/>
        <rFont val="Arial"/>
        <family val="2"/>
      </rPr>
      <t xml:space="preserve">
Si verifica quando il sottostante raggiunge il livello Barriera durante la vita del certificato.</t>
    </r>
  </si>
  <si>
    <r>
      <t>SCENARIO 1</t>
    </r>
    <r>
      <rPr>
        <sz val="10"/>
        <color indexed="62"/>
        <rFont val="Arial"/>
        <family val="2"/>
      </rPr>
      <t xml:space="preserve">
Se durante la vita del Certificato il sottostante non ha raggiunto il livello barriera, il Certificato restituirà l'importo minimo definito dal Bonus oppure un importo più elevato, se il valore del sottostante è maggiore del livello Bonus.</t>
    </r>
  </si>
  <si>
    <t>Cap</t>
  </si>
  <si>
    <r>
      <t>SCENARIO 2</t>
    </r>
    <r>
      <rPr>
        <sz val="10"/>
        <color indexed="62"/>
        <rFont val="Arial"/>
        <family val="2"/>
      </rPr>
      <t xml:space="preserve">
Se durante la vita del Certificato il sottostante ha raggiunto il livello barriera a scadenza il Certificato restituirà un importo pari al valore del sottostante.</t>
    </r>
  </si>
  <si>
    <r>
      <t>CAP</t>
    </r>
    <r>
      <rPr>
        <sz val="10"/>
        <color indexed="62"/>
        <rFont val="Arial"/>
        <family val="2"/>
      </rPr>
      <t xml:space="preserve">
Rappresenta il rimborso massimo oltre il quale il valore del Certificato è sempre pari al Cap.</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</si>
</sst>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_-* #,##0.0_-;\-* #,##0.0_-;_-* &quot;-&quot;??_-;_-@_-"/>
    <numFmt numFmtId="167" formatCode="_-* #,##0_-;\-* #,##0_-;_-* &quot;-&quot;??_-;_-@_-"/>
  </numFmts>
  <fonts count="10">
    <font>
      <sz val="10"/>
      <name val="Arial"/>
      <family val="0"/>
    </font>
    <font>
      <sz val="8"/>
      <name val="Arial"/>
      <family val="0"/>
    </font>
    <font>
      <b/>
      <sz val="10"/>
      <name val="Arial"/>
      <family val="2"/>
    </font>
    <font>
      <sz val="10.25"/>
      <name val="Arial"/>
      <family val="2"/>
    </font>
    <font>
      <b/>
      <sz val="14.25"/>
      <color indexed="62"/>
      <name val="Arial"/>
      <family val="2"/>
    </font>
    <font>
      <b/>
      <sz val="10"/>
      <color indexed="62"/>
      <name val="Arial"/>
      <family val="2"/>
    </font>
    <font>
      <sz val="10"/>
      <color indexed="62"/>
      <name val="Arial"/>
      <family val="2"/>
    </font>
    <font>
      <b/>
      <sz val="10"/>
      <color indexed="9"/>
      <name val="Arial"/>
      <family val="2"/>
    </font>
    <font>
      <b/>
      <sz val="12"/>
      <color indexed="62"/>
      <name val="Arial"/>
      <family val="2"/>
    </font>
    <font>
      <b/>
      <sz val="20"/>
      <color indexed="9"/>
      <name val="Tahoma"/>
      <family val="2"/>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style="thin">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2" borderId="0" xfId="0" applyFill="1" applyAlignment="1">
      <alignment/>
    </xf>
    <xf numFmtId="0" fontId="0" fillId="0" borderId="0" xfId="0" applyAlignment="1">
      <alignment vertical="center" wrapText="1"/>
    </xf>
    <xf numFmtId="0" fontId="0" fillId="3" borderId="0" xfId="0" applyFill="1" applyAlignment="1">
      <alignment/>
    </xf>
    <xf numFmtId="0" fontId="2" fillId="3" borderId="0" xfId="0" applyFont="1" applyFill="1" applyAlignment="1">
      <alignment/>
    </xf>
    <xf numFmtId="0" fontId="2" fillId="3" borderId="0" xfId="0" applyFont="1" applyFill="1" applyAlignment="1">
      <alignment wrapText="1"/>
    </xf>
    <xf numFmtId="0" fontId="0" fillId="3" borderId="0" xfId="0" applyFill="1" applyAlignment="1">
      <alignment wrapText="1"/>
    </xf>
    <xf numFmtId="9" fontId="0" fillId="3" borderId="0" xfId="0" applyNumberFormat="1" applyFill="1" applyAlignment="1">
      <alignment wrapText="1"/>
    </xf>
    <xf numFmtId="0" fontId="5" fillId="3" borderId="0" xfId="0" applyFont="1" applyFill="1" applyAlignment="1">
      <alignment/>
    </xf>
    <xf numFmtId="0" fontId="6" fillId="3" borderId="0" xfId="0" applyFont="1" applyFill="1" applyAlignment="1">
      <alignment/>
    </xf>
    <xf numFmtId="0" fontId="6" fillId="3" borderId="0" xfId="0" applyFont="1" applyFill="1" applyAlignment="1">
      <alignment wrapText="1"/>
    </xf>
    <xf numFmtId="0" fontId="7" fillId="2" borderId="1" xfId="0" applyFont="1" applyFill="1" applyBorder="1" applyAlignment="1">
      <alignment horizontal="center" vertical="center" wrapText="1"/>
    </xf>
    <xf numFmtId="167" fontId="7" fillId="2" borderId="1" xfId="15" applyNumberFormat="1" applyFont="1" applyFill="1" applyBorder="1" applyAlignment="1">
      <alignment horizontal="center" vertical="center" wrapText="1"/>
    </xf>
    <xf numFmtId="9" fontId="7" fillId="2" borderId="1" xfId="17" applyFont="1" applyFill="1" applyBorder="1" applyAlignment="1">
      <alignment horizontal="center" vertical="center" wrapText="1"/>
    </xf>
    <xf numFmtId="0" fontId="0" fillId="3" borderId="0" xfId="0" applyFill="1" applyBorder="1" applyAlignment="1">
      <alignment/>
    </xf>
    <xf numFmtId="0" fontId="2" fillId="0" borderId="0" xfId="0" applyFont="1" applyAlignment="1">
      <alignment horizontal="center" vertical="center" wrapText="1"/>
    </xf>
    <xf numFmtId="1" fontId="0" fillId="0" borderId="0" xfId="0" applyNumberFormat="1" applyAlignment="1">
      <alignment/>
    </xf>
    <xf numFmtId="1" fontId="7" fillId="2" borderId="1" xfId="17" applyNumberFormat="1" applyFont="1" applyFill="1" applyBorder="1" applyAlignment="1">
      <alignment horizontal="center" vertical="center" wrapText="1"/>
    </xf>
    <xf numFmtId="0" fontId="5" fillId="3" borderId="2"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0" fontId="5" fillId="3" borderId="0"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0" fontId="5" fillId="3" borderId="7" xfId="0" applyNumberFormat="1"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9" xfId="0" applyNumberFormat="1" applyFont="1" applyFill="1" applyBorder="1" applyAlignment="1">
      <alignment horizontal="left" vertical="top" wrapText="1"/>
    </xf>
    <xf numFmtId="0" fontId="9" fillId="2" borderId="0" xfId="0" applyFont="1" applyFill="1" applyAlignment="1">
      <alignment horizontal="center" vertical="center"/>
    </xf>
    <xf numFmtId="0" fontId="5" fillId="3" borderId="5"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6" fillId="3" borderId="6" xfId="0" applyNumberFormat="1" applyFont="1" applyFill="1" applyBorder="1" applyAlignment="1">
      <alignment vertical="top" wrapText="1"/>
    </xf>
    <xf numFmtId="0" fontId="6" fillId="3" borderId="5" xfId="0" applyNumberFormat="1" applyFont="1" applyFill="1" applyBorder="1" applyAlignment="1">
      <alignment vertical="top" wrapText="1"/>
    </xf>
    <xf numFmtId="0" fontId="6" fillId="3" borderId="7" xfId="0" applyNumberFormat="1" applyFont="1" applyFill="1" applyBorder="1" applyAlignment="1">
      <alignment vertical="top" wrapText="1"/>
    </xf>
    <xf numFmtId="0" fontId="6" fillId="3" borderId="8" xfId="0" applyNumberFormat="1" applyFont="1" applyFill="1" applyBorder="1" applyAlignment="1">
      <alignment vertical="top" wrapText="1"/>
    </xf>
    <xf numFmtId="0" fontId="6" fillId="3" borderId="9" xfId="0" applyNumberFormat="1" applyFont="1" applyFill="1" applyBorder="1" applyAlignment="1">
      <alignment vertical="top"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10" xfId="0"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25" b="1" i="0" u="none" baseline="0">
                <a:solidFill>
                  <a:srgbClr val="333399"/>
                </a:solidFill>
                <a:latin typeface="Arial"/>
                <a:ea typeface="Arial"/>
                <a:cs typeface="Arial"/>
              </a:rPr>
              <a:t>Bonus</a:t>
            </a:r>
          </a:p>
        </c:rich>
      </c:tx>
      <c:layout/>
      <c:spPr>
        <a:noFill/>
        <a:ln>
          <a:noFill/>
        </a:ln>
      </c:spPr>
    </c:title>
    <c:plotArea>
      <c:layout>
        <c:manualLayout>
          <c:xMode val="edge"/>
          <c:yMode val="edge"/>
          <c:x val="0.04525"/>
          <c:y val="0.128"/>
          <c:w val="0.9265"/>
          <c:h val="0.64675"/>
        </c:manualLayout>
      </c:layout>
      <c:lineChart>
        <c:grouping val="standard"/>
        <c:varyColors val="0"/>
        <c:ser>
          <c:idx val="1"/>
          <c:order val="0"/>
          <c:tx>
            <c:strRef>
              <c:f>'Base Dati'!$D$4</c:f>
              <c:strCache>
                <c:ptCount val="1"/>
                <c:pt idx="0">
                  <c:v>Benchmark o call strike zero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Dati'!$D$5:$D$254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val>
          <c:smooth val="0"/>
        </c:ser>
        <c:ser>
          <c:idx val="2"/>
          <c:order val="1"/>
          <c:tx>
            <c:strRef>
              <c:f>'Base Dati'!$H$4</c:f>
              <c:strCache>
                <c:ptCount val="1"/>
                <c:pt idx="0">
                  <c:v>PAYOFF</c:v>
                </c:pt>
              </c:strCache>
            </c:strRef>
          </c:tx>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99"/>
              </a:solidFill>
              <a:ln>
                <a:solidFill>
                  <a:srgbClr val="333399"/>
                </a:solidFill>
              </a:ln>
            </c:spPr>
          </c:marker>
          <c:val>
            <c:numRef>
              <c:f>'Base Dati'!$H$5:$H$254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130</c:v>
                </c:pt>
                <c:pt idx="40">
                  <c:v>130</c:v>
                </c:pt>
                <c:pt idx="41">
                  <c:v>130</c:v>
                </c:pt>
                <c:pt idx="42">
                  <c:v>130</c:v>
                </c:pt>
                <c:pt idx="43">
                  <c:v>130</c:v>
                </c:pt>
                <c:pt idx="44">
                  <c:v>130</c:v>
                </c:pt>
                <c:pt idx="45">
                  <c:v>130</c:v>
                </c:pt>
                <c:pt idx="46">
                  <c:v>130</c:v>
                </c:pt>
                <c:pt idx="47">
                  <c:v>130</c:v>
                </c:pt>
                <c:pt idx="48">
                  <c:v>130</c:v>
                </c:pt>
                <c:pt idx="49">
                  <c:v>130</c:v>
                </c:pt>
                <c:pt idx="50">
                  <c:v>130</c:v>
                </c:pt>
                <c:pt idx="51">
                  <c:v>130</c:v>
                </c:pt>
                <c:pt idx="52">
                  <c:v>130</c:v>
                </c:pt>
                <c:pt idx="53">
                  <c:v>130</c:v>
                </c:pt>
                <c:pt idx="54">
                  <c:v>130</c:v>
                </c:pt>
                <c:pt idx="55">
                  <c:v>130</c:v>
                </c:pt>
                <c:pt idx="56">
                  <c:v>130</c:v>
                </c:pt>
                <c:pt idx="57">
                  <c:v>130</c:v>
                </c:pt>
                <c:pt idx="58">
                  <c:v>130</c:v>
                </c:pt>
                <c:pt idx="59">
                  <c:v>130</c:v>
                </c:pt>
                <c:pt idx="60">
                  <c:v>130</c:v>
                </c:pt>
                <c:pt idx="61">
                  <c:v>130</c:v>
                </c:pt>
                <c:pt idx="62">
                  <c:v>130</c:v>
                </c:pt>
                <c:pt idx="63">
                  <c:v>130</c:v>
                </c:pt>
                <c:pt idx="64">
                  <c:v>130</c:v>
                </c:pt>
                <c:pt idx="65">
                  <c:v>130</c:v>
                </c:pt>
                <c:pt idx="66">
                  <c:v>130</c:v>
                </c:pt>
                <c:pt idx="67">
                  <c:v>130</c:v>
                </c:pt>
                <c:pt idx="68">
                  <c:v>130</c:v>
                </c:pt>
                <c:pt idx="69">
                  <c:v>130</c:v>
                </c:pt>
                <c:pt idx="70">
                  <c:v>130</c:v>
                </c:pt>
                <c:pt idx="71">
                  <c:v>130</c:v>
                </c:pt>
                <c:pt idx="72">
                  <c:v>130</c:v>
                </c:pt>
                <c:pt idx="73">
                  <c:v>130</c:v>
                </c:pt>
                <c:pt idx="74">
                  <c:v>130</c:v>
                </c:pt>
                <c:pt idx="75">
                  <c:v>130</c:v>
                </c:pt>
                <c:pt idx="76">
                  <c:v>130</c:v>
                </c:pt>
                <c:pt idx="77">
                  <c:v>130</c:v>
                </c:pt>
                <c:pt idx="78">
                  <c:v>130</c:v>
                </c:pt>
                <c:pt idx="79">
                  <c:v>130</c:v>
                </c:pt>
                <c:pt idx="80">
                  <c:v>130</c:v>
                </c:pt>
                <c:pt idx="81">
                  <c:v>130</c:v>
                </c:pt>
                <c:pt idx="82">
                  <c:v>130</c:v>
                </c:pt>
                <c:pt idx="83">
                  <c:v>130</c:v>
                </c:pt>
                <c:pt idx="84">
                  <c:v>130</c:v>
                </c:pt>
                <c:pt idx="85">
                  <c:v>130</c:v>
                </c:pt>
                <c:pt idx="86">
                  <c:v>130</c:v>
                </c:pt>
                <c:pt idx="87">
                  <c:v>130</c:v>
                </c:pt>
                <c:pt idx="88">
                  <c:v>130</c:v>
                </c:pt>
                <c:pt idx="89">
                  <c:v>130</c:v>
                </c:pt>
                <c:pt idx="90">
                  <c:v>130</c:v>
                </c:pt>
                <c:pt idx="91">
                  <c:v>130</c:v>
                </c:pt>
                <c:pt idx="92">
                  <c:v>130</c:v>
                </c:pt>
                <c:pt idx="93">
                  <c:v>130</c:v>
                </c:pt>
                <c:pt idx="94">
                  <c:v>130</c:v>
                </c:pt>
                <c:pt idx="95">
                  <c:v>130</c:v>
                </c:pt>
                <c:pt idx="96">
                  <c:v>130</c:v>
                </c:pt>
                <c:pt idx="97">
                  <c:v>130</c:v>
                </c:pt>
                <c:pt idx="98">
                  <c:v>130</c:v>
                </c:pt>
                <c:pt idx="99">
                  <c:v>130</c:v>
                </c:pt>
                <c:pt idx="100">
                  <c:v>130</c:v>
                </c:pt>
                <c:pt idx="101">
                  <c:v>130</c:v>
                </c:pt>
                <c:pt idx="102">
                  <c:v>130</c:v>
                </c:pt>
                <c:pt idx="103">
                  <c:v>130</c:v>
                </c:pt>
                <c:pt idx="104">
                  <c:v>130</c:v>
                </c:pt>
                <c:pt idx="105">
                  <c:v>130</c:v>
                </c:pt>
                <c:pt idx="106">
                  <c:v>130</c:v>
                </c:pt>
                <c:pt idx="107">
                  <c:v>130</c:v>
                </c:pt>
                <c:pt idx="108">
                  <c:v>130</c:v>
                </c:pt>
                <c:pt idx="109">
                  <c:v>130</c:v>
                </c:pt>
                <c:pt idx="110">
                  <c:v>130</c:v>
                </c:pt>
                <c:pt idx="111">
                  <c:v>130</c:v>
                </c:pt>
                <c:pt idx="112">
                  <c:v>130</c:v>
                </c:pt>
                <c:pt idx="113">
                  <c:v>130</c:v>
                </c:pt>
                <c:pt idx="114">
                  <c:v>130</c:v>
                </c:pt>
                <c:pt idx="115">
                  <c:v>130</c:v>
                </c:pt>
                <c:pt idx="116">
                  <c:v>130</c:v>
                </c:pt>
                <c:pt idx="117">
                  <c:v>130</c:v>
                </c:pt>
                <c:pt idx="118">
                  <c:v>130</c:v>
                </c:pt>
                <c:pt idx="119">
                  <c:v>130</c:v>
                </c:pt>
                <c:pt idx="120">
                  <c:v>130</c:v>
                </c:pt>
                <c:pt idx="121">
                  <c:v>130</c:v>
                </c:pt>
                <c:pt idx="122">
                  <c:v>130</c:v>
                </c:pt>
                <c:pt idx="123">
                  <c:v>130</c:v>
                </c:pt>
                <c:pt idx="124">
                  <c:v>130</c:v>
                </c:pt>
                <c:pt idx="125">
                  <c:v>130</c:v>
                </c:pt>
                <c:pt idx="126">
                  <c:v>130</c:v>
                </c:pt>
                <c:pt idx="127">
                  <c:v>130</c:v>
                </c:pt>
                <c:pt idx="128">
                  <c:v>130</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170</c:v>
                </c:pt>
                <c:pt idx="171">
                  <c:v>170</c:v>
                </c:pt>
                <c:pt idx="172">
                  <c:v>170</c:v>
                </c:pt>
                <c:pt idx="173">
                  <c:v>170</c:v>
                </c:pt>
                <c:pt idx="174">
                  <c:v>170</c:v>
                </c:pt>
                <c:pt idx="175">
                  <c:v>170</c:v>
                </c:pt>
                <c:pt idx="176">
                  <c:v>170</c:v>
                </c:pt>
                <c:pt idx="177">
                  <c:v>170</c:v>
                </c:pt>
                <c:pt idx="178">
                  <c:v>170</c:v>
                </c:pt>
                <c:pt idx="179">
                  <c:v>170</c:v>
                </c:pt>
                <c:pt idx="180">
                  <c:v>170</c:v>
                </c:pt>
                <c:pt idx="181">
                  <c:v>170</c:v>
                </c:pt>
                <c:pt idx="182">
                  <c:v>170</c:v>
                </c:pt>
                <c:pt idx="183">
                  <c:v>170</c:v>
                </c:pt>
                <c:pt idx="184">
                  <c:v>170</c:v>
                </c:pt>
                <c:pt idx="185">
                  <c:v>170</c:v>
                </c:pt>
                <c:pt idx="186">
                  <c:v>170</c:v>
                </c:pt>
                <c:pt idx="187">
                  <c:v>170</c:v>
                </c:pt>
                <c:pt idx="188">
                  <c:v>170</c:v>
                </c:pt>
                <c:pt idx="189">
                  <c:v>170</c:v>
                </c:pt>
                <c:pt idx="190">
                  <c:v>170</c:v>
                </c:pt>
                <c:pt idx="191">
                  <c:v>170</c:v>
                </c:pt>
                <c:pt idx="192">
                  <c:v>170</c:v>
                </c:pt>
                <c:pt idx="193">
                  <c:v>170</c:v>
                </c:pt>
                <c:pt idx="194">
                  <c:v>170</c:v>
                </c:pt>
                <c:pt idx="195">
                  <c:v>170</c:v>
                </c:pt>
                <c:pt idx="196">
                  <c:v>170</c:v>
                </c:pt>
                <c:pt idx="197">
                  <c:v>170</c:v>
                </c:pt>
                <c:pt idx="198">
                  <c:v>170</c:v>
                </c:pt>
                <c:pt idx="199">
                  <c:v>170</c:v>
                </c:pt>
                <c:pt idx="200">
                  <c:v>170</c:v>
                </c:pt>
                <c:pt idx="201">
                  <c:v>170</c:v>
                </c:pt>
                <c:pt idx="202">
                  <c:v>170</c:v>
                </c:pt>
                <c:pt idx="203">
                  <c:v>170</c:v>
                </c:pt>
                <c:pt idx="204">
                  <c:v>170</c:v>
                </c:pt>
                <c:pt idx="205">
                  <c:v>170</c:v>
                </c:pt>
                <c:pt idx="206">
                  <c:v>170</c:v>
                </c:pt>
                <c:pt idx="207">
                  <c:v>170</c:v>
                </c:pt>
                <c:pt idx="208">
                  <c:v>170</c:v>
                </c:pt>
                <c:pt idx="209">
                  <c:v>170</c:v>
                </c:pt>
                <c:pt idx="210">
                  <c:v>170</c:v>
                </c:pt>
                <c:pt idx="211">
                  <c:v>170</c:v>
                </c:pt>
                <c:pt idx="212">
                  <c:v>170</c:v>
                </c:pt>
                <c:pt idx="213">
                  <c:v>170</c:v>
                </c:pt>
                <c:pt idx="214">
                  <c:v>170</c:v>
                </c:pt>
                <c:pt idx="215">
                  <c:v>170</c:v>
                </c:pt>
                <c:pt idx="216">
                  <c:v>170</c:v>
                </c:pt>
                <c:pt idx="217">
                  <c:v>170</c:v>
                </c:pt>
                <c:pt idx="218">
                  <c:v>170</c:v>
                </c:pt>
                <c:pt idx="219">
                  <c:v>170</c:v>
                </c:pt>
                <c:pt idx="220">
                  <c:v>170</c:v>
                </c:pt>
                <c:pt idx="221">
                  <c:v>170</c:v>
                </c:pt>
                <c:pt idx="222">
                  <c:v>170</c:v>
                </c:pt>
                <c:pt idx="223">
                  <c:v>170</c:v>
                </c:pt>
                <c:pt idx="224">
                  <c:v>170</c:v>
                </c:pt>
                <c:pt idx="225">
                  <c:v>170</c:v>
                </c:pt>
                <c:pt idx="226">
                  <c:v>170</c:v>
                </c:pt>
                <c:pt idx="227">
                  <c:v>170</c:v>
                </c:pt>
                <c:pt idx="228">
                  <c:v>170</c:v>
                </c:pt>
                <c:pt idx="229">
                  <c:v>170</c:v>
                </c:pt>
                <c:pt idx="230">
                  <c:v>170</c:v>
                </c:pt>
                <c:pt idx="231">
                  <c:v>170</c:v>
                </c:pt>
                <c:pt idx="232">
                  <c:v>170</c:v>
                </c:pt>
                <c:pt idx="233">
                  <c:v>170</c:v>
                </c:pt>
                <c:pt idx="234">
                  <c:v>170</c:v>
                </c:pt>
                <c:pt idx="235">
                  <c:v>170</c:v>
                </c:pt>
                <c:pt idx="236">
                  <c:v>170</c:v>
                </c:pt>
                <c:pt idx="237">
                  <c:v>170</c:v>
                </c:pt>
                <c:pt idx="238">
                  <c:v>170</c:v>
                </c:pt>
                <c:pt idx="239">
                  <c:v>170</c:v>
                </c:pt>
                <c:pt idx="240">
                  <c:v>170</c:v>
                </c:pt>
                <c:pt idx="241">
                  <c:v>170</c:v>
                </c:pt>
                <c:pt idx="242">
                  <c:v>170</c:v>
                </c:pt>
                <c:pt idx="243">
                  <c:v>170</c:v>
                </c:pt>
                <c:pt idx="244">
                  <c:v>170</c:v>
                </c:pt>
                <c:pt idx="245">
                  <c:v>170</c:v>
                </c:pt>
                <c:pt idx="246">
                  <c:v>170</c:v>
                </c:pt>
                <c:pt idx="247">
                  <c:v>170</c:v>
                </c:pt>
                <c:pt idx="248">
                  <c:v>170</c:v>
                </c:pt>
                <c:pt idx="249">
                  <c:v>170</c:v>
                </c:pt>
              </c:numCache>
            </c:numRef>
          </c:val>
          <c:smooth val="0"/>
        </c:ser>
        <c:marker val="1"/>
        <c:axId val="16060542"/>
        <c:axId val="10327151"/>
      </c:lineChart>
      <c:catAx>
        <c:axId val="16060542"/>
        <c:scaling>
          <c:orientation val="minMax"/>
        </c:scaling>
        <c:axPos val="b"/>
        <c:title>
          <c:tx>
            <c:rich>
              <a:bodyPr vert="horz" rot="0" anchor="ctr"/>
              <a:lstStyle/>
              <a:p>
                <a:pPr algn="ctr">
                  <a:defRPr/>
                </a:pPr>
                <a:r>
                  <a:rPr lang="en-US" cap="none" sz="1200" b="1" i="0" u="none" baseline="0">
                    <a:solidFill>
                      <a:srgbClr val="333399"/>
                    </a:solidFill>
                    <a:latin typeface="Arial"/>
                    <a:ea typeface="Arial"/>
                    <a:cs typeface="Arial"/>
                  </a:rPr>
                  <a:t>Sottostante</a:t>
                </a:r>
              </a:p>
            </c:rich>
          </c:tx>
          <c:layout>
            <c:manualLayout>
              <c:xMode val="factor"/>
              <c:yMode val="factor"/>
              <c:x val="-0.0445"/>
              <c:y val="-0.002"/>
            </c:manualLayout>
          </c:layout>
          <c:overlay val="0"/>
          <c:spPr>
            <a:noFill/>
            <a:ln>
              <a:noFill/>
            </a:ln>
          </c:spPr>
        </c:title>
        <c:delete val="0"/>
        <c:numFmt formatCode="General" sourceLinked="1"/>
        <c:majorTickMark val="out"/>
        <c:minorTickMark val="none"/>
        <c:tickLblPos val="nextTo"/>
        <c:spPr>
          <a:ln w="3175">
            <a:solidFill>
              <a:srgbClr val="333399"/>
            </a:solidFill>
          </a:ln>
        </c:spPr>
        <c:crossAx val="10327151"/>
        <c:crosses val="autoZero"/>
        <c:auto val="0"/>
        <c:lblOffset val="100"/>
        <c:tickLblSkip val="100"/>
        <c:tickMarkSkip val="10"/>
        <c:noMultiLvlLbl val="0"/>
      </c:catAx>
      <c:valAx>
        <c:axId val="10327151"/>
        <c:scaling>
          <c:orientation val="minMax"/>
        </c:scaling>
        <c:axPos val="l"/>
        <c:title>
          <c:tx>
            <c:rich>
              <a:bodyPr vert="horz" rot="-5400000" anchor="ctr"/>
              <a:lstStyle/>
              <a:p>
                <a:pPr algn="ctr">
                  <a:defRPr/>
                </a:pPr>
                <a:r>
                  <a:rPr lang="en-US" cap="none" sz="1200" b="1" i="0" u="none" baseline="0">
                    <a:solidFill>
                      <a:srgbClr val="333399"/>
                    </a:solidFill>
                    <a:latin typeface="Arial"/>
                    <a:ea typeface="Arial"/>
                    <a:cs typeface="Arial"/>
                  </a:rPr>
                  <a:t>Payoff a scadenza</a:t>
                </a:r>
              </a:p>
            </c:rich>
          </c:tx>
          <c:layout/>
          <c:overlay val="0"/>
          <c:spPr>
            <a:noFill/>
            <a:ln>
              <a:noFill/>
            </a:ln>
          </c:spPr>
        </c:title>
        <c:majorGridlines>
          <c:spPr>
            <a:ln w="3175">
              <a:solidFill>
                <a:srgbClr val="333399"/>
              </a:solidFill>
            </a:ln>
          </c:spPr>
        </c:majorGridlines>
        <c:delete val="0"/>
        <c:numFmt formatCode="General" sourceLinked="1"/>
        <c:majorTickMark val="out"/>
        <c:minorTickMark val="none"/>
        <c:tickLblPos val="nextTo"/>
        <c:spPr>
          <a:ln w="3175">
            <a:solidFill>
              <a:srgbClr val="333399"/>
            </a:solidFill>
          </a:ln>
        </c:spPr>
        <c:crossAx val="16060542"/>
        <c:crossesAt val="1"/>
        <c:crossBetween val="between"/>
        <c:dispUnits/>
      </c:valAx>
      <c:spPr>
        <a:noFill/>
        <a:ln>
          <a:noFill/>
        </a:ln>
      </c:spPr>
    </c:plotArea>
    <c:plotVisOnly val="1"/>
    <c:dispBlanksAs val="gap"/>
    <c:showDLblsOverMax val="0"/>
  </c:chart>
  <c:spPr>
    <a:ln w="25400">
      <a:solidFill>
        <a:srgbClr val="333399"/>
      </a:solidFill>
    </a:ln>
  </c:spPr>
  <c:txPr>
    <a:bodyPr vert="horz" rot="0"/>
    <a:lstStyle/>
    <a:p>
      <a:pPr>
        <a:defRPr lang="en-US" cap="none" sz="1025" b="0" i="0" u="none" baseline="0">
          <a:solidFill>
            <a:srgbClr val="333399"/>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390525</xdr:colOff>
      <xdr:row>19</xdr:row>
      <xdr:rowOff>57150</xdr:rowOff>
    </xdr:from>
    <xdr:to>
      <xdr:col>27</xdr:col>
      <xdr:colOff>428625</xdr:colOff>
      <xdr:row>19</xdr:row>
      <xdr:rowOff>57150</xdr:rowOff>
    </xdr:to>
    <xdr:sp>
      <xdr:nvSpPr>
        <xdr:cNvPr id="1" name="Line 4"/>
        <xdr:cNvSpPr>
          <a:spLocks/>
        </xdr:cNvSpPr>
      </xdr:nvSpPr>
      <xdr:spPr>
        <a:xfrm>
          <a:off x="19278600" y="4038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10</xdr:row>
      <xdr:rowOff>104775</xdr:rowOff>
    </xdr:from>
    <xdr:to>
      <xdr:col>27</xdr:col>
      <xdr:colOff>428625</xdr:colOff>
      <xdr:row>10</xdr:row>
      <xdr:rowOff>104775</xdr:rowOff>
    </xdr:to>
    <xdr:sp>
      <xdr:nvSpPr>
        <xdr:cNvPr id="2" name="Line 5"/>
        <xdr:cNvSpPr>
          <a:spLocks/>
        </xdr:cNvSpPr>
      </xdr:nvSpPr>
      <xdr:spPr>
        <a:xfrm>
          <a:off x="19278600"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10</xdr:row>
      <xdr:rowOff>104775</xdr:rowOff>
    </xdr:from>
    <xdr:to>
      <xdr:col>24</xdr:col>
      <xdr:colOff>266700</xdr:colOff>
      <xdr:row>10</xdr:row>
      <xdr:rowOff>104775</xdr:rowOff>
    </xdr:to>
    <xdr:sp>
      <xdr:nvSpPr>
        <xdr:cNvPr id="3" name="Line 6"/>
        <xdr:cNvSpPr>
          <a:spLocks/>
        </xdr:cNvSpPr>
      </xdr:nvSpPr>
      <xdr:spPr>
        <a:xfrm>
          <a:off x="17287875"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12</xdr:col>
      <xdr:colOff>561975</xdr:colOff>
      <xdr:row>31</xdr:row>
      <xdr:rowOff>76200</xdr:rowOff>
    </xdr:to>
    <xdr:graphicFrame>
      <xdr:nvGraphicFramePr>
        <xdr:cNvPr id="4" name="Chart 7"/>
        <xdr:cNvGraphicFramePr/>
      </xdr:nvGraphicFramePr>
      <xdr:xfrm>
        <a:off x="5543550" y="828675"/>
        <a:ext cx="5981700" cy="460057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7</xdr:row>
      <xdr:rowOff>66675</xdr:rowOff>
    </xdr:from>
    <xdr:to>
      <xdr:col>5</xdr:col>
      <xdr:colOff>933450</xdr:colOff>
      <xdr:row>12</xdr:row>
      <xdr:rowOff>161925</xdr:rowOff>
    </xdr:to>
    <xdr:sp>
      <xdr:nvSpPr>
        <xdr:cNvPr id="5" name="Rectangle 20"/>
        <xdr:cNvSpPr>
          <a:spLocks/>
        </xdr:cNvSpPr>
      </xdr:nvSpPr>
      <xdr:spPr>
        <a:xfrm>
          <a:off x="2705100" y="1228725"/>
          <a:ext cx="2314575" cy="1590675"/>
        </a:xfrm>
        <a:prstGeom prst="rect">
          <a:avLst/>
        </a:prstGeom>
        <a:solidFill>
          <a:srgbClr val="FFFFFF"/>
        </a:solidFill>
        <a:ln w="952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8</xdr:row>
      <xdr:rowOff>95250</xdr:rowOff>
    </xdr:from>
    <xdr:to>
      <xdr:col>4</xdr:col>
      <xdr:colOff>1819275</xdr:colOff>
      <xdr:row>9</xdr:row>
      <xdr:rowOff>161925</xdr:rowOff>
    </xdr:to>
    <xdr:sp>
      <xdr:nvSpPr>
        <xdr:cNvPr id="6" name="TextBox 21"/>
        <xdr:cNvSpPr txBox="1">
          <a:spLocks noChangeArrowheads="1"/>
        </xdr:cNvSpPr>
      </xdr:nvSpPr>
      <xdr:spPr>
        <a:xfrm>
          <a:off x="2790825" y="1343025"/>
          <a:ext cx="1181100" cy="5048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blu indica il payoff del certificato</a:t>
          </a:r>
        </a:p>
      </xdr:txBody>
    </xdr:sp>
    <xdr:clientData/>
  </xdr:twoCellAnchor>
  <xdr:twoCellAnchor>
    <xdr:from>
      <xdr:col>4</xdr:col>
      <xdr:colOff>647700</xdr:colOff>
      <xdr:row>10</xdr:row>
      <xdr:rowOff>9525</xdr:rowOff>
    </xdr:from>
    <xdr:to>
      <xdr:col>4</xdr:col>
      <xdr:colOff>1828800</xdr:colOff>
      <xdr:row>12</xdr:row>
      <xdr:rowOff>76200</xdr:rowOff>
    </xdr:to>
    <xdr:sp>
      <xdr:nvSpPr>
        <xdr:cNvPr id="7" name="TextBox 22"/>
        <xdr:cNvSpPr txBox="1">
          <a:spLocks noChangeArrowheads="1"/>
        </xdr:cNvSpPr>
      </xdr:nvSpPr>
      <xdr:spPr>
        <a:xfrm>
          <a:off x="2800350" y="2038350"/>
          <a:ext cx="1181100" cy="6953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arancione indica il benchmark</a:t>
          </a:r>
        </a:p>
      </xdr:txBody>
    </xdr:sp>
    <xdr:clientData/>
  </xdr:twoCellAnchor>
  <xdr:twoCellAnchor>
    <xdr:from>
      <xdr:col>5</xdr:col>
      <xdr:colOff>85725</xdr:colOff>
      <xdr:row>8</xdr:row>
      <xdr:rowOff>285750</xdr:rowOff>
    </xdr:from>
    <xdr:to>
      <xdr:col>5</xdr:col>
      <xdr:colOff>733425</xdr:colOff>
      <xdr:row>8</xdr:row>
      <xdr:rowOff>285750</xdr:rowOff>
    </xdr:to>
    <xdr:sp>
      <xdr:nvSpPr>
        <xdr:cNvPr id="8" name="Line 23"/>
        <xdr:cNvSpPr>
          <a:spLocks/>
        </xdr:cNvSpPr>
      </xdr:nvSpPr>
      <xdr:spPr>
        <a:xfrm>
          <a:off x="4171950" y="1533525"/>
          <a:ext cx="647700" cy="0"/>
        </a:xfrm>
        <a:prstGeom prst="line">
          <a:avLst/>
        </a:prstGeom>
        <a:noFill/>
        <a:ln w="5080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171450</xdr:rowOff>
    </xdr:from>
    <xdr:to>
      <xdr:col>5</xdr:col>
      <xdr:colOff>723900</xdr:colOff>
      <xdr:row>10</xdr:row>
      <xdr:rowOff>171450</xdr:rowOff>
    </xdr:to>
    <xdr:sp>
      <xdr:nvSpPr>
        <xdr:cNvPr id="9" name="Line 24"/>
        <xdr:cNvSpPr>
          <a:spLocks/>
        </xdr:cNvSpPr>
      </xdr:nvSpPr>
      <xdr:spPr>
        <a:xfrm>
          <a:off x="4162425" y="2200275"/>
          <a:ext cx="647700" cy="0"/>
        </a:xfrm>
        <a:prstGeom prst="line">
          <a:avLst/>
        </a:prstGeom>
        <a:noFill/>
        <a:ln w="508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0</xdr:row>
      <xdr:rowOff>85725</xdr:rowOff>
    </xdr:from>
    <xdr:to>
      <xdr:col>3</xdr:col>
      <xdr:colOff>47625</xdr:colOff>
      <xdr:row>3</xdr:row>
      <xdr:rowOff>142875</xdr:rowOff>
    </xdr:to>
    <xdr:pic>
      <xdr:nvPicPr>
        <xdr:cNvPr id="10" name="Picture 26"/>
        <xdr:cNvPicPr preferRelativeResize="1">
          <a:picLocks noChangeAspect="1"/>
        </xdr:cNvPicPr>
      </xdr:nvPicPr>
      <xdr:blipFill>
        <a:blip r:embed="rId2"/>
        <a:stretch>
          <a:fillRect/>
        </a:stretch>
      </xdr:blipFill>
      <xdr:spPr>
        <a:xfrm>
          <a:off x="200025" y="85725"/>
          <a:ext cx="1390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0"/>
  <sheetViews>
    <sheetView tabSelected="1" zoomScale="75" zoomScaleNormal="75" workbookViewId="0" topLeftCell="A1">
      <selection activeCell="D13" sqref="D13"/>
    </sheetView>
  </sheetViews>
  <sheetFormatPr defaultColWidth="9.140625" defaultRowHeight="12.75"/>
  <cols>
    <col min="1" max="1" width="2.57421875" style="3" customWidth="1"/>
    <col min="2" max="2" width="2.8515625" style="3" customWidth="1"/>
    <col min="3" max="3" width="17.7109375" style="3" customWidth="1"/>
    <col min="4" max="4" width="9.140625" style="3" customWidth="1"/>
    <col min="5" max="5" width="29.00390625" style="3" customWidth="1"/>
    <col min="6" max="6" width="14.28125" style="3" customWidth="1"/>
    <col min="7" max="7" width="7.57421875" style="3" customWidth="1"/>
    <col min="8" max="8" width="14.8515625" style="3" customWidth="1"/>
    <col min="9" max="9" width="15.00390625" style="3" bestFit="1" customWidth="1"/>
    <col min="10" max="11" width="21.140625" style="3" bestFit="1" customWidth="1"/>
    <col min="12" max="16384" width="9.140625" style="3" customWidth="1"/>
  </cols>
  <sheetData>
    <row r="1" spans="1:14" ht="12.75">
      <c r="A1" s="1"/>
      <c r="B1" s="1"/>
      <c r="C1" s="1"/>
      <c r="D1" s="1"/>
      <c r="E1" s="1"/>
      <c r="F1" s="1"/>
      <c r="G1" s="1"/>
      <c r="H1" s="1"/>
      <c r="I1" s="1"/>
      <c r="J1" s="1"/>
      <c r="K1" s="1"/>
      <c r="L1" s="1"/>
      <c r="M1" s="1"/>
      <c r="N1" s="1"/>
    </row>
    <row r="2" spans="1:14" ht="12.75" customHeight="1">
      <c r="A2" s="1"/>
      <c r="B2" s="1"/>
      <c r="C2" s="27" t="s">
        <v>12</v>
      </c>
      <c r="D2" s="27"/>
      <c r="E2" s="27"/>
      <c r="F2" s="27"/>
      <c r="G2" s="27"/>
      <c r="H2" s="27"/>
      <c r="I2" s="27"/>
      <c r="J2" s="1"/>
      <c r="K2" s="1"/>
      <c r="L2" s="1"/>
      <c r="M2" s="1"/>
      <c r="N2" s="1"/>
    </row>
    <row r="3" spans="1:14" ht="18" customHeight="1">
      <c r="A3" s="1"/>
      <c r="B3" s="1"/>
      <c r="C3" s="27"/>
      <c r="D3" s="27"/>
      <c r="E3" s="27"/>
      <c r="F3" s="27"/>
      <c r="G3" s="27"/>
      <c r="H3" s="27"/>
      <c r="I3" s="27"/>
      <c r="J3" s="1"/>
      <c r="K3" s="1"/>
      <c r="L3" s="1"/>
      <c r="M3" s="1"/>
      <c r="N3" s="1"/>
    </row>
    <row r="4" spans="1:14" ht="15" customHeight="1">
      <c r="A4" s="1"/>
      <c r="B4" s="1"/>
      <c r="C4" s="1"/>
      <c r="D4" s="1"/>
      <c r="E4" s="1"/>
      <c r="F4" s="1"/>
      <c r="G4" s="1"/>
      <c r="H4" s="1"/>
      <c r="I4" s="1"/>
      <c r="J4" s="1"/>
      <c r="K4" s="1"/>
      <c r="L4" s="1"/>
      <c r="M4" s="1"/>
      <c r="N4" s="1"/>
    </row>
    <row r="5" ht="7.5" customHeight="1"/>
    <row r="6" spans="2:5" ht="12.75">
      <c r="B6" s="8" t="s">
        <v>4</v>
      </c>
      <c r="D6" s="9"/>
      <c r="E6" s="9"/>
    </row>
    <row r="7" spans="2:5" ht="12.75">
      <c r="B7" s="9" t="s">
        <v>3</v>
      </c>
      <c r="D7" s="9"/>
      <c r="E7" s="9"/>
    </row>
    <row r="8" spans="3:5" ht="6.75" customHeight="1">
      <c r="C8" s="9"/>
      <c r="D8" s="9"/>
      <c r="E8" s="9"/>
    </row>
    <row r="9" spans="3:5" s="6" customFormat="1" ht="34.5" customHeight="1">
      <c r="C9" s="11" t="s">
        <v>9</v>
      </c>
      <c r="D9" s="12">
        <v>130</v>
      </c>
      <c r="E9" s="10"/>
    </row>
    <row r="10" spans="3:5" s="6" customFormat="1" ht="27" customHeight="1">
      <c r="C10" s="11" t="s">
        <v>10</v>
      </c>
      <c r="D10" s="12">
        <v>40</v>
      </c>
      <c r="E10" s="10"/>
    </row>
    <row r="11" spans="3:5" s="6" customFormat="1" ht="24.75" customHeight="1">
      <c r="C11" s="11" t="s">
        <v>11</v>
      </c>
      <c r="D11" s="13">
        <v>1</v>
      </c>
      <c r="E11" s="10"/>
    </row>
    <row r="12" spans="3:5" s="6" customFormat="1" ht="24.75" customHeight="1">
      <c r="C12" s="11" t="s">
        <v>17</v>
      </c>
      <c r="D12" s="17">
        <v>170</v>
      </c>
      <c r="E12" s="10"/>
    </row>
    <row r="13" s="6" customFormat="1" ht="12.75">
      <c r="E13" s="10"/>
    </row>
    <row r="14" s="6" customFormat="1" ht="12.75">
      <c r="E14" s="10"/>
    </row>
    <row r="15" spans="3:5" s="6" customFormat="1" ht="12.75">
      <c r="C15" s="10"/>
      <c r="D15" s="10"/>
      <c r="E15" s="10"/>
    </row>
    <row r="16" spans="3:6" s="6" customFormat="1" ht="13.5" customHeight="1">
      <c r="C16" s="35" t="s">
        <v>5</v>
      </c>
      <c r="D16" s="36"/>
      <c r="E16" s="36"/>
      <c r="F16" s="37"/>
    </row>
    <row r="17" spans="3:6" s="6" customFormat="1" ht="4.5" customHeight="1">
      <c r="C17" s="38"/>
      <c r="D17" s="38"/>
      <c r="E17" s="38"/>
      <c r="F17" s="38"/>
    </row>
    <row r="18" spans="3:6" s="6" customFormat="1" ht="27" customHeight="1">
      <c r="C18" s="28" t="s">
        <v>16</v>
      </c>
      <c r="D18" s="29"/>
      <c r="E18" s="29"/>
      <c r="F18" s="30"/>
    </row>
    <row r="19" spans="3:6" s="6" customFormat="1" ht="21" customHeight="1">
      <c r="C19" s="31"/>
      <c r="D19" s="29"/>
      <c r="E19" s="29"/>
      <c r="F19" s="30"/>
    </row>
    <row r="20" spans="3:6" s="6" customFormat="1" ht="4.5" customHeight="1">
      <c r="C20" s="32"/>
      <c r="D20" s="33"/>
      <c r="E20" s="33"/>
      <c r="F20" s="34"/>
    </row>
    <row r="21" spans="5:6" s="6" customFormat="1" ht="4.5" customHeight="1">
      <c r="E21" s="5"/>
      <c r="F21" s="7"/>
    </row>
    <row r="22" spans="3:6" s="6" customFormat="1" ht="12.75" customHeight="1">
      <c r="C22" s="18" t="s">
        <v>18</v>
      </c>
      <c r="D22" s="19"/>
      <c r="E22" s="19"/>
      <c r="F22" s="20"/>
    </row>
    <row r="23" spans="3:11" s="6" customFormat="1" ht="12.75">
      <c r="C23" s="21"/>
      <c r="D23" s="22"/>
      <c r="E23" s="22"/>
      <c r="F23" s="23"/>
      <c r="G23" s="5"/>
      <c r="H23" s="5"/>
      <c r="I23" s="5"/>
      <c r="J23" s="5"/>
      <c r="K23" s="5"/>
    </row>
    <row r="24" spans="3:6" s="6" customFormat="1" ht="12.75">
      <c r="C24" s="21"/>
      <c r="D24" s="22"/>
      <c r="E24" s="22"/>
      <c r="F24" s="23"/>
    </row>
    <row r="25" spans="3:6" s="6" customFormat="1" ht="10.5" customHeight="1">
      <c r="C25" s="21"/>
      <c r="D25" s="22"/>
      <c r="E25" s="22"/>
      <c r="F25" s="23"/>
    </row>
    <row r="26" spans="3:6" s="6" customFormat="1" ht="2.25" customHeight="1">
      <c r="C26" s="24"/>
      <c r="D26" s="25"/>
      <c r="E26" s="25"/>
      <c r="F26" s="26"/>
    </row>
    <row r="27" s="6" customFormat="1" ht="4.5" customHeight="1"/>
    <row r="28" spans="3:6" s="6" customFormat="1" ht="12.75" customHeight="1">
      <c r="C28" s="18" t="s">
        <v>15</v>
      </c>
      <c r="D28" s="19"/>
      <c r="E28" s="19"/>
      <c r="F28" s="20"/>
    </row>
    <row r="29" spans="3:6" ht="24" customHeight="1">
      <c r="C29" s="21"/>
      <c r="D29" s="22"/>
      <c r="E29" s="22"/>
      <c r="F29" s="23"/>
    </row>
    <row r="30" spans="3:6" ht="2.25" customHeight="1">
      <c r="C30" s="24"/>
      <c r="D30" s="25"/>
      <c r="E30" s="25"/>
      <c r="F30" s="26"/>
    </row>
    <row r="31" spans="3:6" ht="4.5" customHeight="1">
      <c r="C31" s="6"/>
      <c r="D31" s="6"/>
      <c r="E31" s="6"/>
      <c r="F31" s="6"/>
    </row>
    <row r="32" spans="3:6" ht="29.25" customHeight="1">
      <c r="C32" s="18" t="s">
        <v>19</v>
      </c>
      <c r="D32" s="19"/>
      <c r="E32" s="19"/>
      <c r="F32" s="20"/>
    </row>
    <row r="33" spans="3:6" s="14" customFormat="1" ht="6" customHeight="1">
      <c r="C33" s="21"/>
      <c r="D33" s="22"/>
      <c r="E33" s="22"/>
      <c r="F33" s="23"/>
    </row>
    <row r="34" spans="3:6" ht="12.75" customHeight="1">
      <c r="C34" s="24"/>
      <c r="D34" s="25"/>
      <c r="E34" s="25"/>
      <c r="F34" s="26"/>
    </row>
    <row r="35" spans="3:6" ht="12.75">
      <c r="C35" s="6"/>
      <c r="D35" s="6"/>
      <c r="E35" s="6"/>
      <c r="F35" s="6"/>
    </row>
    <row r="36" spans="3:6" ht="12.75">
      <c r="C36" s="6"/>
      <c r="D36" s="6"/>
      <c r="E36" s="6"/>
      <c r="F36" s="6"/>
    </row>
    <row r="37" ht="6" customHeight="1"/>
    <row r="245" ht="12.75">
      <c r="F245" s="4"/>
    </row>
    <row r="320" ht="12.75">
      <c r="F320" s="4"/>
    </row>
  </sheetData>
  <mergeCells count="7">
    <mergeCell ref="C32:F34"/>
    <mergeCell ref="C2:I3"/>
    <mergeCell ref="C18:F20"/>
    <mergeCell ref="C28:F30"/>
    <mergeCell ref="C16:F16"/>
    <mergeCell ref="C17:F17"/>
    <mergeCell ref="C22:F2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H254"/>
  <sheetViews>
    <sheetView zoomScale="75" zoomScaleNormal="75" workbookViewId="0" topLeftCell="C100">
      <selection activeCell="G5" sqref="G5"/>
    </sheetView>
  </sheetViews>
  <sheetFormatPr defaultColWidth="9.140625" defaultRowHeight="12.75"/>
  <cols>
    <col min="1" max="2" width="0" style="0" hidden="1" customWidth="1"/>
    <col min="3" max="8" width="24.140625" style="0" customWidth="1"/>
  </cols>
  <sheetData>
    <row r="3" spans="1:6" ht="12.75">
      <c r="A3" s="2"/>
      <c r="B3" s="2"/>
      <c r="C3" s="2"/>
      <c r="D3" t="s">
        <v>1</v>
      </c>
      <c r="E3" t="s">
        <v>14</v>
      </c>
      <c r="F3" t="s">
        <v>2</v>
      </c>
    </row>
    <row r="4" spans="3:8" s="2" customFormat="1" ht="64.5" customHeight="1">
      <c r="C4" s="15" t="s">
        <v>0</v>
      </c>
      <c r="D4" s="15" t="s">
        <v>6</v>
      </c>
      <c r="E4" s="15" t="s">
        <v>8</v>
      </c>
      <c r="F4" s="15" t="s">
        <v>13</v>
      </c>
      <c r="G4" s="15"/>
      <c r="H4" s="15" t="s">
        <v>7</v>
      </c>
    </row>
    <row r="5" spans="3:8" ht="12.75">
      <c r="C5">
        <v>1</v>
      </c>
      <c r="D5">
        <f>C5</f>
        <v>1</v>
      </c>
      <c r="E5" s="16">
        <f>IF(C5&lt;Bonus!$D$10,0,MAX((Bonus!$D$9-C5),(C5-Bonus!$D$9)*Bonus!$D$11))</f>
        <v>0</v>
      </c>
      <c r="F5" s="16">
        <f>IF(C5&gt;Bonus!$D$9,Bonus!$D$9-'Base Dati'!C5,0)</f>
        <v>0</v>
      </c>
      <c r="G5" s="16">
        <f>IF(C5&gt;Bonus!$D$12,Bonus!$D$12-C5,0)</f>
        <v>0</v>
      </c>
      <c r="H5">
        <f>MAX(SUM(D5:G5),0)</f>
        <v>1</v>
      </c>
    </row>
    <row r="6" spans="3:8" ht="12.75">
      <c r="C6">
        <f>C5+1</f>
        <v>2</v>
      </c>
      <c r="D6">
        <f aca="true" t="shared" si="0" ref="D6:D69">C6</f>
        <v>2</v>
      </c>
      <c r="E6" s="16">
        <f>IF(C6&lt;Bonus!$D$10,0,MAX((Bonus!$D$9-C6),(C6-Bonus!$D$9)*Bonus!$D$11))</f>
        <v>0</v>
      </c>
      <c r="F6" s="16">
        <f>IF(C6&gt;Bonus!$D$9,Bonus!$D$9-'Base Dati'!C6,0)</f>
        <v>0</v>
      </c>
      <c r="G6" s="16">
        <f>IF(C6&gt;Bonus!$D$12,Bonus!$D$12-C6,0)</f>
        <v>0</v>
      </c>
      <c r="H6">
        <f aca="true" t="shared" si="1" ref="H6:H69">MAX(SUM(D6:G6),0)</f>
        <v>2</v>
      </c>
    </row>
    <row r="7" spans="3:8" ht="12.75">
      <c r="C7">
        <f aca="true" t="shared" si="2" ref="C7:C70">C6+1</f>
        <v>3</v>
      </c>
      <c r="D7">
        <f t="shared" si="0"/>
        <v>3</v>
      </c>
      <c r="E7" s="16">
        <f>IF(C7&lt;Bonus!$D$10,0,MAX((Bonus!$D$9-C7),(C7-Bonus!$D$9)*Bonus!$D$11))</f>
        <v>0</v>
      </c>
      <c r="F7" s="16">
        <f>IF(C7&gt;Bonus!$D$9,Bonus!$D$9-'Base Dati'!C7,0)</f>
        <v>0</v>
      </c>
      <c r="G7" s="16">
        <f>IF(C7&gt;Bonus!$D$12,Bonus!$D$12-C7,0)</f>
        <v>0</v>
      </c>
      <c r="H7">
        <f t="shared" si="1"/>
        <v>3</v>
      </c>
    </row>
    <row r="8" spans="3:8" ht="12.75">
      <c r="C8">
        <f t="shared" si="2"/>
        <v>4</v>
      </c>
      <c r="D8">
        <f t="shared" si="0"/>
        <v>4</v>
      </c>
      <c r="E8" s="16">
        <f>IF(C8&lt;Bonus!$D$10,0,MAX((Bonus!$D$9-C8),(C8-Bonus!$D$9)*Bonus!$D$11))</f>
        <v>0</v>
      </c>
      <c r="F8" s="16">
        <f>IF(C8&gt;Bonus!$D$9,Bonus!$D$9-'Base Dati'!C8,0)</f>
        <v>0</v>
      </c>
      <c r="G8" s="16">
        <f>IF(C8&gt;Bonus!$D$12,Bonus!$D$12-C8,0)</f>
        <v>0</v>
      </c>
      <c r="H8">
        <f t="shared" si="1"/>
        <v>4</v>
      </c>
    </row>
    <row r="9" spans="3:8" ht="12.75">
      <c r="C9">
        <f t="shared" si="2"/>
        <v>5</v>
      </c>
      <c r="D9">
        <f t="shared" si="0"/>
        <v>5</v>
      </c>
      <c r="E9" s="16">
        <f>IF(C9&lt;Bonus!$D$10,0,MAX((Bonus!$D$9-C9),(C9-Bonus!$D$9)*Bonus!$D$11))</f>
        <v>0</v>
      </c>
      <c r="F9" s="16">
        <f>IF(C9&gt;Bonus!$D$9,Bonus!$D$9-'Base Dati'!C9,0)</f>
        <v>0</v>
      </c>
      <c r="G9" s="16">
        <f>IF(C9&gt;Bonus!$D$12,Bonus!$D$12-C9,0)</f>
        <v>0</v>
      </c>
      <c r="H9">
        <f t="shared" si="1"/>
        <v>5</v>
      </c>
    </row>
    <row r="10" spans="3:8" ht="12.75">
      <c r="C10">
        <f t="shared" si="2"/>
        <v>6</v>
      </c>
      <c r="D10">
        <f t="shared" si="0"/>
        <v>6</v>
      </c>
      <c r="E10" s="16">
        <f>IF(C10&lt;Bonus!$D$10,0,MAX((Bonus!$D$9-C10),(C10-Bonus!$D$9)*Bonus!$D$11))</f>
        <v>0</v>
      </c>
      <c r="F10" s="16">
        <f>IF(C10&gt;Bonus!$D$9,Bonus!$D$9-'Base Dati'!C10,0)</f>
        <v>0</v>
      </c>
      <c r="G10" s="16">
        <f>IF(C10&gt;Bonus!$D$12,Bonus!$D$12-C10,0)</f>
        <v>0</v>
      </c>
      <c r="H10">
        <f t="shared" si="1"/>
        <v>6</v>
      </c>
    </row>
    <row r="11" spans="3:8" ht="12.75">
      <c r="C11">
        <f t="shared" si="2"/>
        <v>7</v>
      </c>
      <c r="D11">
        <f t="shared" si="0"/>
        <v>7</v>
      </c>
      <c r="E11" s="16">
        <f>IF(C11&lt;Bonus!$D$10,0,MAX((Bonus!$D$9-C11),(C11-Bonus!$D$9)*Bonus!$D$11))</f>
        <v>0</v>
      </c>
      <c r="F11" s="16">
        <f>IF(C11&gt;Bonus!$D$9,Bonus!$D$9-'Base Dati'!C11,0)</f>
        <v>0</v>
      </c>
      <c r="G11" s="16">
        <f>IF(C11&gt;Bonus!$D$12,Bonus!$D$12-C11,0)</f>
        <v>0</v>
      </c>
      <c r="H11">
        <f t="shared" si="1"/>
        <v>7</v>
      </c>
    </row>
    <row r="12" spans="3:8" ht="12.75">
      <c r="C12">
        <f t="shared" si="2"/>
        <v>8</v>
      </c>
      <c r="D12">
        <f t="shared" si="0"/>
        <v>8</v>
      </c>
      <c r="E12" s="16">
        <f>IF(C12&lt;Bonus!$D$10,0,MAX((Bonus!$D$9-C12),(C12-Bonus!$D$9)*Bonus!$D$11))</f>
        <v>0</v>
      </c>
      <c r="F12" s="16">
        <f>IF(C12&gt;Bonus!$D$9,Bonus!$D$9-'Base Dati'!C12,0)</f>
        <v>0</v>
      </c>
      <c r="G12" s="16">
        <f>IF(C12&gt;Bonus!$D$12,Bonus!$D$12-C12,0)</f>
        <v>0</v>
      </c>
      <c r="H12">
        <f t="shared" si="1"/>
        <v>8</v>
      </c>
    </row>
    <row r="13" spans="3:8" ht="12.75">
      <c r="C13">
        <f t="shared" si="2"/>
        <v>9</v>
      </c>
      <c r="D13">
        <f t="shared" si="0"/>
        <v>9</v>
      </c>
      <c r="E13" s="16">
        <f>IF(C13&lt;Bonus!$D$10,0,MAX((Bonus!$D$9-C13),(C13-Bonus!$D$9)*Bonus!$D$11))</f>
        <v>0</v>
      </c>
      <c r="F13" s="16">
        <f>IF(C13&gt;Bonus!$D$9,Bonus!$D$9-'Base Dati'!C13,0)</f>
        <v>0</v>
      </c>
      <c r="G13" s="16">
        <f>IF(C13&gt;Bonus!$D$12,Bonus!$D$12-C13,0)</f>
        <v>0</v>
      </c>
      <c r="H13">
        <f t="shared" si="1"/>
        <v>9</v>
      </c>
    </row>
    <row r="14" spans="3:8" ht="12.75">
      <c r="C14">
        <f t="shared" si="2"/>
        <v>10</v>
      </c>
      <c r="D14">
        <f t="shared" si="0"/>
        <v>10</v>
      </c>
      <c r="E14" s="16">
        <f>IF(C14&lt;Bonus!$D$10,0,MAX((Bonus!$D$9-C14),(C14-Bonus!$D$9)*Bonus!$D$11))</f>
        <v>0</v>
      </c>
      <c r="F14" s="16">
        <f>IF(C14&gt;Bonus!$D$9,Bonus!$D$9-'Base Dati'!C14,0)</f>
        <v>0</v>
      </c>
      <c r="G14" s="16">
        <f>IF(C14&gt;Bonus!$D$12,Bonus!$D$12-C14,0)</f>
        <v>0</v>
      </c>
      <c r="H14">
        <f t="shared" si="1"/>
        <v>10</v>
      </c>
    </row>
    <row r="15" spans="3:8" ht="12.75">
      <c r="C15">
        <f t="shared" si="2"/>
        <v>11</v>
      </c>
      <c r="D15">
        <f t="shared" si="0"/>
        <v>11</v>
      </c>
      <c r="E15" s="16">
        <f>IF(C15&lt;Bonus!$D$10,0,MAX((Bonus!$D$9-C15),(C15-Bonus!$D$9)*Bonus!$D$11))</f>
        <v>0</v>
      </c>
      <c r="F15" s="16">
        <f>IF(C15&gt;Bonus!$D$9,Bonus!$D$9-'Base Dati'!C15,0)</f>
        <v>0</v>
      </c>
      <c r="G15" s="16">
        <f>IF(C15&gt;Bonus!$D$12,Bonus!$D$12-C15,0)</f>
        <v>0</v>
      </c>
      <c r="H15">
        <f t="shared" si="1"/>
        <v>11</v>
      </c>
    </row>
    <row r="16" spans="3:8" ht="12.75">
      <c r="C16">
        <f t="shared" si="2"/>
        <v>12</v>
      </c>
      <c r="D16">
        <f t="shared" si="0"/>
        <v>12</v>
      </c>
      <c r="E16" s="16">
        <f>IF(C16&lt;Bonus!$D$10,0,MAX((Bonus!$D$9-C16),(C16-Bonus!$D$9)*Bonus!$D$11))</f>
        <v>0</v>
      </c>
      <c r="F16" s="16">
        <f>IF(C16&gt;Bonus!$D$9,Bonus!$D$9-'Base Dati'!C16,0)</f>
        <v>0</v>
      </c>
      <c r="G16" s="16">
        <f>IF(C16&gt;Bonus!$D$12,Bonus!$D$12-C16,0)</f>
        <v>0</v>
      </c>
      <c r="H16">
        <f t="shared" si="1"/>
        <v>12</v>
      </c>
    </row>
    <row r="17" spans="3:8" ht="12.75">
      <c r="C17">
        <f t="shared" si="2"/>
        <v>13</v>
      </c>
      <c r="D17">
        <f t="shared" si="0"/>
        <v>13</v>
      </c>
      <c r="E17" s="16">
        <f>IF(C17&lt;Bonus!$D$10,0,MAX((Bonus!$D$9-C17),(C17-Bonus!$D$9)*Bonus!$D$11))</f>
        <v>0</v>
      </c>
      <c r="F17" s="16">
        <f>IF(C17&gt;Bonus!$D$9,Bonus!$D$9-'Base Dati'!C17,0)</f>
        <v>0</v>
      </c>
      <c r="G17" s="16">
        <f>IF(C17&gt;Bonus!$D$12,Bonus!$D$12-C17,0)</f>
        <v>0</v>
      </c>
      <c r="H17">
        <f t="shared" si="1"/>
        <v>13</v>
      </c>
    </row>
    <row r="18" spans="3:8" ht="12.75">
      <c r="C18">
        <f t="shared" si="2"/>
        <v>14</v>
      </c>
      <c r="D18">
        <f t="shared" si="0"/>
        <v>14</v>
      </c>
      <c r="E18" s="16">
        <f>IF(C18&lt;Bonus!$D$10,0,MAX((Bonus!$D$9-C18),(C18-Bonus!$D$9)*Bonus!$D$11))</f>
        <v>0</v>
      </c>
      <c r="F18" s="16">
        <f>IF(C18&gt;Bonus!$D$9,Bonus!$D$9-'Base Dati'!C18,0)</f>
        <v>0</v>
      </c>
      <c r="G18" s="16">
        <f>IF(C18&gt;Bonus!$D$12,Bonus!$D$12-C18,0)</f>
        <v>0</v>
      </c>
      <c r="H18">
        <f t="shared" si="1"/>
        <v>14</v>
      </c>
    </row>
    <row r="19" spans="3:8" ht="12.75">
      <c r="C19">
        <f t="shared" si="2"/>
        <v>15</v>
      </c>
      <c r="D19">
        <f t="shared" si="0"/>
        <v>15</v>
      </c>
      <c r="E19" s="16">
        <f>IF(C19&lt;Bonus!$D$10,0,MAX((Bonus!$D$9-C19),(C19-Bonus!$D$9)*Bonus!$D$11))</f>
        <v>0</v>
      </c>
      <c r="F19" s="16">
        <f>IF(C19&gt;Bonus!$D$9,Bonus!$D$9-'Base Dati'!C19,0)</f>
        <v>0</v>
      </c>
      <c r="G19" s="16">
        <f>IF(C19&gt;Bonus!$D$12,Bonus!$D$12-C19,0)</f>
        <v>0</v>
      </c>
      <c r="H19">
        <f t="shared" si="1"/>
        <v>15</v>
      </c>
    </row>
    <row r="20" spans="3:8" ht="12.75">
      <c r="C20">
        <f t="shared" si="2"/>
        <v>16</v>
      </c>
      <c r="D20">
        <f t="shared" si="0"/>
        <v>16</v>
      </c>
      <c r="E20" s="16">
        <f>IF(C20&lt;Bonus!$D$10,0,MAX((Bonus!$D$9-C20),(C20-Bonus!$D$9)*Bonus!$D$11))</f>
        <v>0</v>
      </c>
      <c r="F20" s="16">
        <f>IF(C20&gt;Bonus!$D$9,Bonus!$D$9-'Base Dati'!C20,0)</f>
        <v>0</v>
      </c>
      <c r="G20" s="16">
        <f>IF(C20&gt;Bonus!$D$12,Bonus!$D$12-C20,0)</f>
        <v>0</v>
      </c>
      <c r="H20">
        <f t="shared" si="1"/>
        <v>16</v>
      </c>
    </row>
    <row r="21" spans="3:8" ht="12.75">
      <c r="C21">
        <f t="shared" si="2"/>
        <v>17</v>
      </c>
      <c r="D21">
        <f t="shared" si="0"/>
        <v>17</v>
      </c>
      <c r="E21" s="16">
        <f>IF(C21&lt;Bonus!$D$10,0,MAX((Bonus!$D$9-C21),(C21-Bonus!$D$9)*Bonus!$D$11))</f>
        <v>0</v>
      </c>
      <c r="F21" s="16">
        <f>IF(C21&gt;Bonus!$D$9,Bonus!$D$9-'Base Dati'!C21,0)</f>
        <v>0</v>
      </c>
      <c r="G21" s="16">
        <f>IF(C21&gt;Bonus!$D$12,Bonus!$D$12-C21,0)</f>
        <v>0</v>
      </c>
      <c r="H21">
        <f t="shared" si="1"/>
        <v>17</v>
      </c>
    </row>
    <row r="22" spans="3:8" ht="12.75">
      <c r="C22">
        <f t="shared" si="2"/>
        <v>18</v>
      </c>
      <c r="D22">
        <f t="shared" si="0"/>
        <v>18</v>
      </c>
      <c r="E22" s="16">
        <f>IF(C22&lt;Bonus!$D$10,0,MAX((Bonus!$D$9-C22),(C22-Bonus!$D$9)*Bonus!$D$11))</f>
        <v>0</v>
      </c>
      <c r="F22" s="16">
        <f>IF(C22&gt;Bonus!$D$9,Bonus!$D$9-'Base Dati'!C22,0)</f>
        <v>0</v>
      </c>
      <c r="G22" s="16">
        <f>IF(C22&gt;Bonus!$D$12,Bonus!$D$12-C22,0)</f>
        <v>0</v>
      </c>
      <c r="H22">
        <f t="shared" si="1"/>
        <v>18</v>
      </c>
    </row>
    <row r="23" spans="3:8" ht="12.75">
      <c r="C23">
        <f t="shared" si="2"/>
        <v>19</v>
      </c>
      <c r="D23">
        <f t="shared" si="0"/>
        <v>19</v>
      </c>
      <c r="E23" s="16">
        <f>IF(C23&lt;Bonus!$D$10,0,MAX((Bonus!$D$9-C23),(C23-Bonus!$D$9)*Bonus!$D$11))</f>
        <v>0</v>
      </c>
      <c r="F23" s="16">
        <f>IF(C23&gt;Bonus!$D$9,Bonus!$D$9-'Base Dati'!C23,0)</f>
        <v>0</v>
      </c>
      <c r="G23" s="16">
        <f>IF(C23&gt;Bonus!$D$12,Bonus!$D$12-C23,0)</f>
        <v>0</v>
      </c>
      <c r="H23">
        <f t="shared" si="1"/>
        <v>19</v>
      </c>
    </row>
    <row r="24" spans="3:8" ht="12.75">
      <c r="C24">
        <f t="shared" si="2"/>
        <v>20</v>
      </c>
      <c r="D24">
        <f t="shared" si="0"/>
        <v>20</v>
      </c>
      <c r="E24" s="16">
        <f>IF(C24&lt;Bonus!$D$10,0,MAX((Bonus!$D$9-C24),(C24-Bonus!$D$9)*Bonus!$D$11))</f>
        <v>0</v>
      </c>
      <c r="F24" s="16">
        <f>IF(C24&gt;Bonus!$D$9,Bonus!$D$9-'Base Dati'!C24,0)</f>
        <v>0</v>
      </c>
      <c r="G24" s="16">
        <f>IF(C24&gt;Bonus!$D$12,Bonus!$D$12-C24,0)</f>
        <v>0</v>
      </c>
      <c r="H24">
        <f t="shared" si="1"/>
        <v>20</v>
      </c>
    </row>
    <row r="25" spans="3:8" ht="12.75">
      <c r="C25">
        <f t="shared" si="2"/>
        <v>21</v>
      </c>
      <c r="D25">
        <f t="shared" si="0"/>
        <v>21</v>
      </c>
      <c r="E25" s="16">
        <f>IF(C25&lt;Bonus!$D$10,0,MAX((Bonus!$D$9-C25),(C25-Bonus!$D$9)*Bonus!$D$11))</f>
        <v>0</v>
      </c>
      <c r="F25" s="16">
        <f>IF(C25&gt;Bonus!$D$9,Bonus!$D$9-'Base Dati'!C25,0)</f>
        <v>0</v>
      </c>
      <c r="G25" s="16">
        <f>IF(C25&gt;Bonus!$D$12,Bonus!$D$12-C25,0)</f>
        <v>0</v>
      </c>
      <c r="H25">
        <f t="shared" si="1"/>
        <v>21</v>
      </c>
    </row>
    <row r="26" spans="3:8" ht="12.75">
      <c r="C26">
        <f t="shared" si="2"/>
        <v>22</v>
      </c>
      <c r="D26">
        <f t="shared" si="0"/>
        <v>22</v>
      </c>
      <c r="E26" s="16">
        <f>IF(C26&lt;Bonus!$D$10,0,MAX((Bonus!$D$9-C26),(C26-Bonus!$D$9)*Bonus!$D$11))</f>
        <v>0</v>
      </c>
      <c r="F26" s="16">
        <f>IF(C26&gt;Bonus!$D$9,Bonus!$D$9-'Base Dati'!C26,0)</f>
        <v>0</v>
      </c>
      <c r="G26" s="16">
        <f>IF(C26&gt;Bonus!$D$12,Bonus!$D$12-C26,0)</f>
        <v>0</v>
      </c>
      <c r="H26">
        <f t="shared" si="1"/>
        <v>22</v>
      </c>
    </row>
    <row r="27" spans="3:8" ht="12.75">
      <c r="C27">
        <f t="shared" si="2"/>
        <v>23</v>
      </c>
      <c r="D27">
        <f t="shared" si="0"/>
        <v>23</v>
      </c>
      <c r="E27" s="16">
        <f>IF(C27&lt;Bonus!$D$10,0,MAX((Bonus!$D$9-C27),(C27-Bonus!$D$9)*Bonus!$D$11))</f>
        <v>0</v>
      </c>
      <c r="F27" s="16">
        <f>IF(C27&gt;Bonus!$D$9,Bonus!$D$9-'Base Dati'!C27,0)</f>
        <v>0</v>
      </c>
      <c r="G27" s="16">
        <f>IF(C27&gt;Bonus!$D$12,Bonus!$D$12-C27,0)</f>
        <v>0</v>
      </c>
      <c r="H27">
        <f t="shared" si="1"/>
        <v>23</v>
      </c>
    </row>
    <row r="28" spans="3:8" ht="12.75">
      <c r="C28">
        <f t="shared" si="2"/>
        <v>24</v>
      </c>
      <c r="D28">
        <f t="shared" si="0"/>
        <v>24</v>
      </c>
      <c r="E28" s="16">
        <f>IF(C28&lt;Bonus!$D$10,0,MAX((Bonus!$D$9-C28),(C28-Bonus!$D$9)*Bonus!$D$11))</f>
        <v>0</v>
      </c>
      <c r="F28" s="16">
        <f>IF(C28&gt;Bonus!$D$9,Bonus!$D$9-'Base Dati'!C28,0)</f>
        <v>0</v>
      </c>
      <c r="G28" s="16">
        <f>IF(C28&gt;Bonus!$D$12,Bonus!$D$12-C28,0)</f>
        <v>0</v>
      </c>
      <c r="H28">
        <f t="shared" si="1"/>
        <v>24</v>
      </c>
    </row>
    <row r="29" spans="3:8" ht="12.75">
      <c r="C29">
        <f t="shared" si="2"/>
        <v>25</v>
      </c>
      <c r="D29">
        <f t="shared" si="0"/>
        <v>25</v>
      </c>
      <c r="E29" s="16">
        <f>IF(C29&lt;Bonus!$D$10,0,MAX((Bonus!$D$9-C29),(C29-Bonus!$D$9)*Bonus!$D$11))</f>
        <v>0</v>
      </c>
      <c r="F29" s="16">
        <f>IF(C29&gt;Bonus!$D$9,Bonus!$D$9-'Base Dati'!C29,0)</f>
        <v>0</v>
      </c>
      <c r="G29" s="16">
        <f>IF(C29&gt;Bonus!$D$12,Bonus!$D$12-C29,0)</f>
        <v>0</v>
      </c>
      <c r="H29">
        <f t="shared" si="1"/>
        <v>25</v>
      </c>
    </row>
    <row r="30" spans="3:8" ht="12.75">
      <c r="C30">
        <f t="shared" si="2"/>
        <v>26</v>
      </c>
      <c r="D30">
        <f t="shared" si="0"/>
        <v>26</v>
      </c>
      <c r="E30" s="16">
        <f>IF(C30&lt;Bonus!$D$10,0,MAX((Bonus!$D$9-C30),(C30-Bonus!$D$9)*Bonus!$D$11))</f>
        <v>0</v>
      </c>
      <c r="F30" s="16">
        <f>IF(C30&gt;Bonus!$D$9,Bonus!$D$9-'Base Dati'!C30,0)</f>
        <v>0</v>
      </c>
      <c r="G30" s="16">
        <f>IF(C30&gt;Bonus!$D$12,Bonus!$D$12-C30,0)</f>
        <v>0</v>
      </c>
      <c r="H30">
        <f t="shared" si="1"/>
        <v>26</v>
      </c>
    </row>
    <row r="31" spans="3:8" ht="12.75">
      <c r="C31">
        <f t="shared" si="2"/>
        <v>27</v>
      </c>
      <c r="D31">
        <f t="shared" si="0"/>
        <v>27</v>
      </c>
      <c r="E31" s="16">
        <f>IF(C31&lt;Bonus!$D$10,0,MAX((Bonus!$D$9-C31),(C31-Bonus!$D$9)*Bonus!$D$11))</f>
        <v>0</v>
      </c>
      <c r="F31" s="16">
        <f>IF(C31&gt;Bonus!$D$9,Bonus!$D$9-'Base Dati'!C31,0)</f>
        <v>0</v>
      </c>
      <c r="G31" s="16">
        <f>IF(C31&gt;Bonus!$D$12,Bonus!$D$12-C31,0)</f>
        <v>0</v>
      </c>
      <c r="H31">
        <f t="shared" si="1"/>
        <v>27</v>
      </c>
    </row>
    <row r="32" spans="3:8" ht="12.75">
      <c r="C32">
        <f t="shared" si="2"/>
        <v>28</v>
      </c>
      <c r="D32">
        <f t="shared" si="0"/>
        <v>28</v>
      </c>
      <c r="E32" s="16">
        <f>IF(C32&lt;Bonus!$D$10,0,MAX((Bonus!$D$9-C32),(C32-Bonus!$D$9)*Bonus!$D$11))</f>
        <v>0</v>
      </c>
      <c r="F32" s="16">
        <f>IF(C32&gt;Bonus!$D$9,Bonus!$D$9-'Base Dati'!C32,0)</f>
        <v>0</v>
      </c>
      <c r="G32" s="16">
        <f>IF(C32&gt;Bonus!$D$12,Bonus!$D$12-C32,0)</f>
        <v>0</v>
      </c>
      <c r="H32">
        <f t="shared" si="1"/>
        <v>28</v>
      </c>
    </row>
    <row r="33" spans="3:8" ht="12.75">
      <c r="C33">
        <f t="shared" si="2"/>
        <v>29</v>
      </c>
      <c r="D33">
        <f t="shared" si="0"/>
        <v>29</v>
      </c>
      <c r="E33" s="16">
        <f>IF(C33&lt;Bonus!$D$10,0,MAX((Bonus!$D$9-C33),(C33-Bonus!$D$9)*Bonus!$D$11))</f>
        <v>0</v>
      </c>
      <c r="F33" s="16">
        <f>IF(C33&gt;Bonus!$D$9,Bonus!$D$9-'Base Dati'!C33,0)</f>
        <v>0</v>
      </c>
      <c r="G33" s="16">
        <f>IF(C33&gt;Bonus!$D$12,Bonus!$D$12-C33,0)</f>
        <v>0</v>
      </c>
      <c r="H33">
        <f t="shared" si="1"/>
        <v>29</v>
      </c>
    </row>
    <row r="34" spans="3:8" ht="12.75">
      <c r="C34">
        <f t="shared" si="2"/>
        <v>30</v>
      </c>
      <c r="D34">
        <f t="shared" si="0"/>
        <v>30</v>
      </c>
      <c r="E34" s="16">
        <f>IF(C34&lt;Bonus!$D$10,0,MAX((Bonus!$D$9-C34),(C34-Bonus!$D$9)*Bonus!$D$11))</f>
        <v>0</v>
      </c>
      <c r="F34" s="16">
        <f>IF(C34&gt;Bonus!$D$9,Bonus!$D$9-'Base Dati'!C34,0)</f>
        <v>0</v>
      </c>
      <c r="G34" s="16">
        <f>IF(C34&gt;Bonus!$D$12,Bonus!$D$12-C34,0)</f>
        <v>0</v>
      </c>
      <c r="H34">
        <f t="shared" si="1"/>
        <v>30</v>
      </c>
    </row>
    <row r="35" spans="3:8" ht="12.75">
      <c r="C35">
        <f t="shared" si="2"/>
        <v>31</v>
      </c>
      <c r="D35">
        <f t="shared" si="0"/>
        <v>31</v>
      </c>
      <c r="E35" s="16">
        <f>IF(C35&lt;Bonus!$D$10,0,MAX((Bonus!$D$9-C35),(C35-Bonus!$D$9)*Bonus!$D$11))</f>
        <v>0</v>
      </c>
      <c r="F35" s="16">
        <f>IF(C35&gt;Bonus!$D$9,Bonus!$D$9-'Base Dati'!C35,0)</f>
        <v>0</v>
      </c>
      <c r="G35" s="16">
        <f>IF(C35&gt;Bonus!$D$12,Bonus!$D$12-C35,0)</f>
        <v>0</v>
      </c>
      <c r="H35">
        <f t="shared" si="1"/>
        <v>31</v>
      </c>
    </row>
    <row r="36" spans="3:8" ht="12.75">
      <c r="C36">
        <f t="shared" si="2"/>
        <v>32</v>
      </c>
      <c r="D36">
        <f t="shared" si="0"/>
        <v>32</v>
      </c>
      <c r="E36" s="16">
        <f>IF(C36&lt;Bonus!$D$10,0,MAX((Bonus!$D$9-C36),(C36-Bonus!$D$9)*Bonus!$D$11))</f>
        <v>0</v>
      </c>
      <c r="F36" s="16">
        <f>IF(C36&gt;Bonus!$D$9,Bonus!$D$9-'Base Dati'!C36,0)</f>
        <v>0</v>
      </c>
      <c r="G36" s="16">
        <f>IF(C36&gt;Bonus!$D$12,Bonus!$D$12-C36,0)</f>
        <v>0</v>
      </c>
      <c r="H36">
        <f t="shared" si="1"/>
        <v>32</v>
      </c>
    </row>
    <row r="37" spans="3:8" ht="12.75">
      <c r="C37">
        <f t="shared" si="2"/>
        <v>33</v>
      </c>
      <c r="D37">
        <f t="shared" si="0"/>
        <v>33</v>
      </c>
      <c r="E37" s="16">
        <f>IF(C37&lt;Bonus!$D$10,0,MAX((Bonus!$D$9-C37),(C37-Bonus!$D$9)*Bonus!$D$11))</f>
        <v>0</v>
      </c>
      <c r="F37" s="16">
        <f>IF(C37&gt;Bonus!$D$9,Bonus!$D$9-'Base Dati'!C37,0)</f>
        <v>0</v>
      </c>
      <c r="G37" s="16">
        <f>IF(C37&gt;Bonus!$D$12,Bonus!$D$12-C37,0)</f>
        <v>0</v>
      </c>
      <c r="H37">
        <f t="shared" si="1"/>
        <v>33</v>
      </c>
    </row>
    <row r="38" spans="3:8" ht="12.75">
      <c r="C38">
        <f t="shared" si="2"/>
        <v>34</v>
      </c>
      <c r="D38">
        <f t="shared" si="0"/>
        <v>34</v>
      </c>
      <c r="E38" s="16">
        <f>IF(C38&lt;Bonus!$D$10,0,MAX((Bonus!$D$9-C38),(C38-Bonus!$D$9)*Bonus!$D$11))</f>
        <v>0</v>
      </c>
      <c r="F38" s="16">
        <f>IF(C38&gt;Bonus!$D$9,Bonus!$D$9-'Base Dati'!C38,0)</f>
        <v>0</v>
      </c>
      <c r="G38" s="16">
        <f>IF(C38&gt;Bonus!$D$12,Bonus!$D$12-C38,0)</f>
        <v>0</v>
      </c>
      <c r="H38">
        <f t="shared" si="1"/>
        <v>34</v>
      </c>
    </row>
    <row r="39" spans="3:8" ht="12.75">
      <c r="C39">
        <f t="shared" si="2"/>
        <v>35</v>
      </c>
      <c r="D39">
        <f t="shared" si="0"/>
        <v>35</v>
      </c>
      <c r="E39" s="16">
        <f>IF(C39&lt;Bonus!$D$10,0,MAX((Bonus!$D$9-C39),(C39-Bonus!$D$9)*Bonus!$D$11))</f>
        <v>0</v>
      </c>
      <c r="F39" s="16">
        <f>IF(C39&gt;Bonus!$D$9,Bonus!$D$9-'Base Dati'!C39,0)</f>
        <v>0</v>
      </c>
      <c r="G39" s="16">
        <f>IF(C39&gt;Bonus!$D$12,Bonus!$D$12-C39,0)</f>
        <v>0</v>
      </c>
      <c r="H39">
        <f t="shared" si="1"/>
        <v>35</v>
      </c>
    </row>
    <row r="40" spans="3:8" ht="12.75">
      <c r="C40">
        <f t="shared" si="2"/>
        <v>36</v>
      </c>
      <c r="D40">
        <f t="shared" si="0"/>
        <v>36</v>
      </c>
      <c r="E40" s="16">
        <f>IF(C40&lt;Bonus!$D$10,0,MAX((Bonus!$D$9-C40),(C40-Bonus!$D$9)*Bonus!$D$11))</f>
        <v>0</v>
      </c>
      <c r="F40" s="16">
        <f>IF(C40&gt;Bonus!$D$9,Bonus!$D$9-'Base Dati'!C40,0)</f>
        <v>0</v>
      </c>
      <c r="G40" s="16">
        <f>IF(C40&gt;Bonus!$D$12,Bonus!$D$12-C40,0)</f>
        <v>0</v>
      </c>
      <c r="H40">
        <f t="shared" si="1"/>
        <v>36</v>
      </c>
    </row>
    <row r="41" spans="3:8" ht="12.75">
      <c r="C41">
        <f t="shared" si="2"/>
        <v>37</v>
      </c>
      <c r="D41">
        <f t="shared" si="0"/>
        <v>37</v>
      </c>
      <c r="E41" s="16">
        <f>IF(C41&lt;Bonus!$D$10,0,MAX((Bonus!$D$9-C41),(C41-Bonus!$D$9)*Bonus!$D$11))</f>
        <v>0</v>
      </c>
      <c r="F41" s="16">
        <f>IF(C41&gt;Bonus!$D$9,Bonus!$D$9-'Base Dati'!C41,0)</f>
        <v>0</v>
      </c>
      <c r="G41" s="16">
        <f>IF(C41&gt;Bonus!$D$12,Bonus!$D$12-C41,0)</f>
        <v>0</v>
      </c>
      <c r="H41">
        <f t="shared" si="1"/>
        <v>37</v>
      </c>
    </row>
    <row r="42" spans="3:8" ht="12.75">
      <c r="C42">
        <f t="shared" si="2"/>
        <v>38</v>
      </c>
      <c r="D42">
        <f t="shared" si="0"/>
        <v>38</v>
      </c>
      <c r="E42" s="16">
        <f>IF(C42&lt;Bonus!$D$10,0,MAX((Bonus!$D$9-C42),(C42-Bonus!$D$9)*Bonus!$D$11))</f>
        <v>0</v>
      </c>
      <c r="F42" s="16">
        <f>IF(C42&gt;Bonus!$D$9,Bonus!$D$9-'Base Dati'!C42,0)</f>
        <v>0</v>
      </c>
      <c r="G42" s="16">
        <f>IF(C42&gt;Bonus!$D$12,Bonus!$D$12-C42,0)</f>
        <v>0</v>
      </c>
      <c r="H42">
        <f t="shared" si="1"/>
        <v>38</v>
      </c>
    </row>
    <row r="43" spans="3:8" ht="12.75">
      <c r="C43">
        <f t="shared" si="2"/>
        <v>39</v>
      </c>
      <c r="D43">
        <f t="shared" si="0"/>
        <v>39</v>
      </c>
      <c r="E43" s="16">
        <f>IF(C43&lt;Bonus!$D$10,0,MAX((Bonus!$D$9-C43),(C43-Bonus!$D$9)*Bonus!$D$11))</f>
        <v>0</v>
      </c>
      <c r="F43" s="16">
        <f>IF(C43&gt;Bonus!$D$9,Bonus!$D$9-'Base Dati'!C43,0)</f>
        <v>0</v>
      </c>
      <c r="G43" s="16">
        <f>IF(C43&gt;Bonus!$D$12,Bonus!$D$12-C43,0)</f>
        <v>0</v>
      </c>
      <c r="H43">
        <f t="shared" si="1"/>
        <v>39</v>
      </c>
    </row>
    <row r="44" spans="3:8" ht="12.75">
      <c r="C44">
        <f t="shared" si="2"/>
        <v>40</v>
      </c>
      <c r="D44">
        <f t="shared" si="0"/>
        <v>40</v>
      </c>
      <c r="E44" s="16">
        <f>IF(C44&lt;Bonus!$D$10,0,MAX((Bonus!$D$9-C44),(C44-Bonus!$D$9)*Bonus!$D$11))</f>
        <v>90</v>
      </c>
      <c r="F44" s="16">
        <f>IF(C44&gt;Bonus!$D$9,Bonus!$D$9-'Base Dati'!C44,0)</f>
        <v>0</v>
      </c>
      <c r="G44" s="16">
        <f>IF(C44&gt;Bonus!$D$12,Bonus!$D$12-C44,0)</f>
        <v>0</v>
      </c>
      <c r="H44">
        <f t="shared" si="1"/>
        <v>130</v>
      </c>
    </row>
    <row r="45" spans="3:8" ht="12.75">
      <c r="C45">
        <f t="shared" si="2"/>
        <v>41</v>
      </c>
      <c r="D45">
        <f t="shared" si="0"/>
        <v>41</v>
      </c>
      <c r="E45" s="16">
        <f>IF(C45&lt;Bonus!$D$10,0,MAX((Bonus!$D$9-C45),(C45-Bonus!$D$9)*Bonus!$D$11))</f>
        <v>89</v>
      </c>
      <c r="F45" s="16">
        <f>IF(C45&gt;Bonus!$D$9,Bonus!$D$9-'Base Dati'!C45,0)</f>
        <v>0</v>
      </c>
      <c r="G45" s="16">
        <f>IF(C45&gt;Bonus!$D$12,Bonus!$D$12-C45,0)</f>
        <v>0</v>
      </c>
      <c r="H45">
        <f t="shared" si="1"/>
        <v>130</v>
      </c>
    </row>
    <row r="46" spans="3:8" ht="12.75">
      <c r="C46">
        <f t="shared" si="2"/>
        <v>42</v>
      </c>
      <c r="D46">
        <f t="shared" si="0"/>
        <v>42</v>
      </c>
      <c r="E46" s="16">
        <f>IF(C46&lt;Bonus!$D$10,0,MAX((Bonus!$D$9-C46),(C46-Bonus!$D$9)*Bonus!$D$11))</f>
        <v>88</v>
      </c>
      <c r="F46" s="16">
        <f>IF(C46&gt;Bonus!$D$9,Bonus!$D$9-'Base Dati'!C46,0)</f>
        <v>0</v>
      </c>
      <c r="G46" s="16">
        <f>IF(C46&gt;Bonus!$D$12,Bonus!$D$12-C46,0)</f>
        <v>0</v>
      </c>
      <c r="H46">
        <f t="shared" si="1"/>
        <v>130</v>
      </c>
    </row>
    <row r="47" spans="3:8" ht="12.75">
      <c r="C47">
        <f t="shared" si="2"/>
        <v>43</v>
      </c>
      <c r="D47">
        <f t="shared" si="0"/>
        <v>43</v>
      </c>
      <c r="E47" s="16">
        <f>IF(C47&lt;Bonus!$D$10,0,MAX((Bonus!$D$9-C47),(C47-Bonus!$D$9)*Bonus!$D$11))</f>
        <v>87</v>
      </c>
      <c r="F47" s="16">
        <f>IF(C47&gt;Bonus!$D$9,Bonus!$D$9-'Base Dati'!C47,0)</f>
        <v>0</v>
      </c>
      <c r="G47" s="16">
        <f>IF(C47&gt;Bonus!$D$12,Bonus!$D$12-C47,0)</f>
        <v>0</v>
      </c>
      <c r="H47">
        <f t="shared" si="1"/>
        <v>130</v>
      </c>
    </row>
    <row r="48" spans="3:8" ht="12.75">
      <c r="C48">
        <f t="shared" si="2"/>
        <v>44</v>
      </c>
      <c r="D48">
        <f t="shared" si="0"/>
        <v>44</v>
      </c>
      <c r="E48" s="16">
        <f>IF(C48&lt;Bonus!$D$10,0,MAX((Bonus!$D$9-C48),(C48-Bonus!$D$9)*Bonus!$D$11))</f>
        <v>86</v>
      </c>
      <c r="F48" s="16">
        <f>IF(C48&gt;Bonus!$D$9,Bonus!$D$9-'Base Dati'!C48,0)</f>
        <v>0</v>
      </c>
      <c r="G48" s="16">
        <f>IF(C48&gt;Bonus!$D$12,Bonus!$D$12-C48,0)</f>
        <v>0</v>
      </c>
      <c r="H48">
        <f t="shared" si="1"/>
        <v>130</v>
      </c>
    </row>
    <row r="49" spans="3:8" ht="12.75">
      <c r="C49">
        <f t="shared" si="2"/>
        <v>45</v>
      </c>
      <c r="D49">
        <f t="shared" si="0"/>
        <v>45</v>
      </c>
      <c r="E49" s="16">
        <f>IF(C49&lt;Bonus!$D$10,0,MAX((Bonus!$D$9-C49),(C49-Bonus!$D$9)*Bonus!$D$11))</f>
        <v>85</v>
      </c>
      <c r="F49" s="16">
        <f>IF(C49&gt;Bonus!$D$9,Bonus!$D$9-'Base Dati'!C49,0)</f>
        <v>0</v>
      </c>
      <c r="G49" s="16">
        <f>IF(C49&gt;Bonus!$D$12,Bonus!$D$12-C49,0)</f>
        <v>0</v>
      </c>
      <c r="H49">
        <f t="shared" si="1"/>
        <v>130</v>
      </c>
    </row>
    <row r="50" spans="3:8" ht="12.75">
      <c r="C50">
        <f t="shared" si="2"/>
        <v>46</v>
      </c>
      <c r="D50">
        <f t="shared" si="0"/>
        <v>46</v>
      </c>
      <c r="E50" s="16">
        <f>IF(C50&lt;Bonus!$D$10,0,MAX((Bonus!$D$9-C50),(C50-Bonus!$D$9)*Bonus!$D$11))</f>
        <v>84</v>
      </c>
      <c r="F50" s="16">
        <f>IF(C50&gt;Bonus!$D$9,Bonus!$D$9-'Base Dati'!C50,0)</f>
        <v>0</v>
      </c>
      <c r="G50" s="16">
        <f>IF(C50&gt;Bonus!$D$12,Bonus!$D$12-C50,0)</f>
        <v>0</v>
      </c>
      <c r="H50">
        <f t="shared" si="1"/>
        <v>130</v>
      </c>
    </row>
    <row r="51" spans="3:8" ht="12.75">
      <c r="C51">
        <f t="shared" si="2"/>
        <v>47</v>
      </c>
      <c r="D51">
        <f t="shared" si="0"/>
        <v>47</v>
      </c>
      <c r="E51" s="16">
        <f>IF(C51&lt;Bonus!$D$10,0,MAX((Bonus!$D$9-C51),(C51-Bonus!$D$9)*Bonus!$D$11))</f>
        <v>83</v>
      </c>
      <c r="F51" s="16">
        <f>IF(C51&gt;Bonus!$D$9,Bonus!$D$9-'Base Dati'!C51,0)</f>
        <v>0</v>
      </c>
      <c r="G51" s="16">
        <f>IF(C51&gt;Bonus!$D$12,Bonus!$D$12-C51,0)</f>
        <v>0</v>
      </c>
      <c r="H51">
        <f t="shared" si="1"/>
        <v>130</v>
      </c>
    </row>
    <row r="52" spans="3:8" ht="12.75">
      <c r="C52">
        <f t="shared" si="2"/>
        <v>48</v>
      </c>
      <c r="D52">
        <f t="shared" si="0"/>
        <v>48</v>
      </c>
      <c r="E52" s="16">
        <f>IF(C52&lt;Bonus!$D$10,0,MAX((Bonus!$D$9-C52),(C52-Bonus!$D$9)*Bonus!$D$11))</f>
        <v>82</v>
      </c>
      <c r="F52" s="16">
        <f>IF(C52&gt;Bonus!$D$9,Bonus!$D$9-'Base Dati'!C52,0)</f>
        <v>0</v>
      </c>
      <c r="G52" s="16">
        <f>IF(C52&gt;Bonus!$D$12,Bonus!$D$12-C52,0)</f>
        <v>0</v>
      </c>
      <c r="H52">
        <f t="shared" si="1"/>
        <v>130</v>
      </c>
    </row>
    <row r="53" spans="3:8" ht="12.75">
      <c r="C53">
        <f t="shared" si="2"/>
        <v>49</v>
      </c>
      <c r="D53">
        <f t="shared" si="0"/>
        <v>49</v>
      </c>
      <c r="E53" s="16">
        <f>IF(C53&lt;Bonus!$D$10,0,MAX((Bonus!$D$9-C53),(C53-Bonus!$D$9)*Bonus!$D$11))</f>
        <v>81</v>
      </c>
      <c r="F53" s="16">
        <f>IF(C53&gt;Bonus!$D$9,Bonus!$D$9-'Base Dati'!C53,0)</f>
        <v>0</v>
      </c>
      <c r="G53" s="16">
        <f>IF(C53&gt;Bonus!$D$12,Bonus!$D$12-C53,0)</f>
        <v>0</v>
      </c>
      <c r="H53">
        <f t="shared" si="1"/>
        <v>130</v>
      </c>
    </row>
    <row r="54" spans="3:8" ht="12.75">
      <c r="C54">
        <f t="shared" si="2"/>
        <v>50</v>
      </c>
      <c r="D54">
        <f t="shared" si="0"/>
        <v>50</v>
      </c>
      <c r="E54" s="16">
        <f>IF(C54&lt;Bonus!$D$10,0,MAX((Bonus!$D$9-C54),(C54-Bonus!$D$9)*Bonus!$D$11))</f>
        <v>80</v>
      </c>
      <c r="F54" s="16">
        <f>IF(C54&gt;Bonus!$D$9,Bonus!$D$9-'Base Dati'!C54,0)</f>
        <v>0</v>
      </c>
      <c r="G54" s="16">
        <f>IF(C54&gt;Bonus!$D$12,Bonus!$D$12-C54,0)</f>
        <v>0</v>
      </c>
      <c r="H54">
        <f t="shared" si="1"/>
        <v>130</v>
      </c>
    </row>
    <row r="55" spans="3:8" ht="12.75">
      <c r="C55">
        <f t="shared" si="2"/>
        <v>51</v>
      </c>
      <c r="D55">
        <f t="shared" si="0"/>
        <v>51</v>
      </c>
      <c r="E55" s="16">
        <f>IF(C55&lt;Bonus!$D$10,0,MAX((Bonus!$D$9-C55),(C55-Bonus!$D$9)*Bonus!$D$11))</f>
        <v>79</v>
      </c>
      <c r="F55" s="16">
        <f>IF(C55&gt;Bonus!$D$9,Bonus!$D$9-'Base Dati'!C55,0)</f>
        <v>0</v>
      </c>
      <c r="G55" s="16">
        <f>IF(C55&gt;Bonus!$D$12,Bonus!$D$12-C55,0)</f>
        <v>0</v>
      </c>
      <c r="H55">
        <f t="shared" si="1"/>
        <v>130</v>
      </c>
    </row>
    <row r="56" spans="3:8" ht="12.75">
      <c r="C56">
        <f t="shared" si="2"/>
        <v>52</v>
      </c>
      <c r="D56">
        <f t="shared" si="0"/>
        <v>52</v>
      </c>
      <c r="E56" s="16">
        <f>IF(C56&lt;Bonus!$D$10,0,MAX((Bonus!$D$9-C56),(C56-Bonus!$D$9)*Bonus!$D$11))</f>
        <v>78</v>
      </c>
      <c r="F56" s="16">
        <f>IF(C56&gt;Bonus!$D$9,Bonus!$D$9-'Base Dati'!C56,0)</f>
        <v>0</v>
      </c>
      <c r="G56" s="16">
        <f>IF(C56&gt;Bonus!$D$12,Bonus!$D$12-C56,0)</f>
        <v>0</v>
      </c>
      <c r="H56">
        <f t="shared" si="1"/>
        <v>130</v>
      </c>
    </row>
    <row r="57" spans="3:8" ht="12.75">
      <c r="C57">
        <f t="shared" si="2"/>
        <v>53</v>
      </c>
      <c r="D57">
        <f t="shared" si="0"/>
        <v>53</v>
      </c>
      <c r="E57" s="16">
        <f>IF(C57&lt;Bonus!$D$10,0,MAX((Bonus!$D$9-C57),(C57-Bonus!$D$9)*Bonus!$D$11))</f>
        <v>77</v>
      </c>
      <c r="F57" s="16">
        <f>IF(C57&gt;Bonus!$D$9,Bonus!$D$9-'Base Dati'!C57,0)</f>
        <v>0</v>
      </c>
      <c r="G57" s="16">
        <f>IF(C57&gt;Bonus!$D$12,Bonus!$D$12-C57,0)</f>
        <v>0</v>
      </c>
      <c r="H57">
        <f t="shared" si="1"/>
        <v>130</v>
      </c>
    </row>
    <row r="58" spans="3:8" ht="12.75">
      <c r="C58">
        <f t="shared" si="2"/>
        <v>54</v>
      </c>
      <c r="D58">
        <f t="shared" si="0"/>
        <v>54</v>
      </c>
      <c r="E58" s="16">
        <f>IF(C58&lt;Bonus!$D$10,0,MAX((Bonus!$D$9-C58),(C58-Bonus!$D$9)*Bonus!$D$11))</f>
        <v>76</v>
      </c>
      <c r="F58" s="16">
        <f>IF(C58&gt;Bonus!$D$9,Bonus!$D$9-'Base Dati'!C58,0)</f>
        <v>0</v>
      </c>
      <c r="G58" s="16">
        <f>IF(C58&gt;Bonus!$D$12,Bonus!$D$12-C58,0)</f>
        <v>0</v>
      </c>
      <c r="H58">
        <f t="shared" si="1"/>
        <v>130</v>
      </c>
    </row>
    <row r="59" spans="3:8" ht="12.75">
      <c r="C59">
        <f t="shared" si="2"/>
        <v>55</v>
      </c>
      <c r="D59">
        <f t="shared" si="0"/>
        <v>55</v>
      </c>
      <c r="E59" s="16">
        <f>IF(C59&lt;Bonus!$D$10,0,MAX((Bonus!$D$9-C59),(C59-Bonus!$D$9)*Bonus!$D$11))</f>
        <v>75</v>
      </c>
      <c r="F59" s="16">
        <f>IF(C59&gt;Bonus!$D$9,Bonus!$D$9-'Base Dati'!C59,0)</f>
        <v>0</v>
      </c>
      <c r="G59" s="16">
        <f>IF(C59&gt;Bonus!$D$12,Bonus!$D$12-C59,0)</f>
        <v>0</v>
      </c>
      <c r="H59">
        <f t="shared" si="1"/>
        <v>130</v>
      </c>
    </row>
    <row r="60" spans="3:8" ht="12.75">
      <c r="C60">
        <f t="shared" si="2"/>
        <v>56</v>
      </c>
      <c r="D60">
        <f t="shared" si="0"/>
        <v>56</v>
      </c>
      <c r="E60" s="16">
        <f>IF(C60&lt;Bonus!$D$10,0,MAX((Bonus!$D$9-C60),(C60-Bonus!$D$9)*Bonus!$D$11))</f>
        <v>74</v>
      </c>
      <c r="F60" s="16">
        <f>IF(C60&gt;Bonus!$D$9,Bonus!$D$9-'Base Dati'!C60,0)</f>
        <v>0</v>
      </c>
      <c r="G60" s="16">
        <f>IF(C60&gt;Bonus!$D$12,Bonus!$D$12-C60,0)</f>
        <v>0</v>
      </c>
      <c r="H60">
        <f t="shared" si="1"/>
        <v>130</v>
      </c>
    </row>
    <row r="61" spans="3:8" ht="12.75">
      <c r="C61">
        <f t="shared" si="2"/>
        <v>57</v>
      </c>
      <c r="D61">
        <f t="shared" si="0"/>
        <v>57</v>
      </c>
      <c r="E61" s="16">
        <f>IF(C61&lt;Bonus!$D$10,0,MAX((Bonus!$D$9-C61),(C61-Bonus!$D$9)*Bonus!$D$11))</f>
        <v>73</v>
      </c>
      <c r="F61" s="16">
        <f>IF(C61&gt;Bonus!$D$9,Bonus!$D$9-'Base Dati'!C61,0)</f>
        <v>0</v>
      </c>
      <c r="G61" s="16">
        <f>IF(C61&gt;Bonus!$D$12,Bonus!$D$12-C61,0)</f>
        <v>0</v>
      </c>
      <c r="H61">
        <f t="shared" si="1"/>
        <v>130</v>
      </c>
    </row>
    <row r="62" spans="3:8" ht="12.75">
      <c r="C62">
        <f t="shared" si="2"/>
        <v>58</v>
      </c>
      <c r="D62">
        <f t="shared" si="0"/>
        <v>58</v>
      </c>
      <c r="E62" s="16">
        <f>IF(C62&lt;Bonus!$D$10,0,MAX((Bonus!$D$9-C62),(C62-Bonus!$D$9)*Bonus!$D$11))</f>
        <v>72</v>
      </c>
      <c r="F62" s="16">
        <f>IF(C62&gt;Bonus!$D$9,Bonus!$D$9-'Base Dati'!C62,0)</f>
        <v>0</v>
      </c>
      <c r="G62" s="16">
        <f>IF(C62&gt;Bonus!$D$12,Bonus!$D$12-C62,0)</f>
        <v>0</v>
      </c>
      <c r="H62">
        <f t="shared" si="1"/>
        <v>130</v>
      </c>
    </row>
    <row r="63" spans="3:8" ht="12.75">
      <c r="C63">
        <f t="shared" si="2"/>
        <v>59</v>
      </c>
      <c r="D63">
        <f t="shared" si="0"/>
        <v>59</v>
      </c>
      <c r="E63" s="16">
        <f>IF(C63&lt;Bonus!$D$10,0,MAX((Bonus!$D$9-C63),(C63-Bonus!$D$9)*Bonus!$D$11))</f>
        <v>71</v>
      </c>
      <c r="F63" s="16">
        <f>IF(C63&gt;Bonus!$D$9,Bonus!$D$9-'Base Dati'!C63,0)</f>
        <v>0</v>
      </c>
      <c r="G63" s="16">
        <f>IF(C63&gt;Bonus!$D$12,Bonus!$D$12-C63,0)</f>
        <v>0</v>
      </c>
      <c r="H63">
        <f t="shared" si="1"/>
        <v>130</v>
      </c>
    </row>
    <row r="64" spans="3:8" ht="12.75">
      <c r="C64">
        <f t="shared" si="2"/>
        <v>60</v>
      </c>
      <c r="D64">
        <f t="shared" si="0"/>
        <v>60</v>
      </c>
      <c r="E64" s="16">
        <f>IF(C64&lt;Bonus!$D$10,0,MAX((Bonus!$D$9-C64),(C64-Bonus!$D$9)*Bonus!$D$11))</f>
        <v>70</v>
      </c>
      <c r="F64" s="16">
        <f>IF(C64&gt;Bonus!$D$9,Bonus!$D$9-'Base Dati'!C64,0)</f>
        <v>0</v>
      </c>
      <c r="G64" s="16">
        <f>IF(C64&gt;Bonus!$D$12,Bonus!$D$12-C64,0)</f>
        <v>0</v>
      </c>
      <c r="H64">
        <f t="shared" si="1"/>
        <v>130</v>
      </c>
    </row>
    <row r="65" spans="3:8" ht="12.75">
      <c r="C65">
        <f t="shared" si="2"/>
        <v>61</v>
      </c>
      <c r="D65">
        <f t="shared" si="0"/>
        <v>61</v>
      </c>
      <c r="E65" s="16">
        <f>IF(C65&lt;Bonus!$D$10,0,MAX((Bonus!$D$9-C65),(C65-Bonus!$D$9)*Bonus!$D$11))</f>
        <v>69</v>
      </c>
      <c r="F65" s="16">
        <f>IF(C65&gt;Bonus!$D$9,Bonus!$D$9-'Base Dati'!C65,0)</f>
        <v>0</v>
      </c>
      <c r="G65" s="16">
        <f>IF(C65&gt;Bonus!$D$12,Bonus!$D$12-C65,0)</f>
        <v>0</v>
      </c>
      <c r="H65">
        <f t="shared" si="1"/>
        <v>130</v>
      </c>
    </row>
    <row r="66" spans="3:8" ht="12.75">
      <c r="C66">
        <f t="shared" si="2"/>
        <v>62</v>
      </c>
      <c r="D66">
        <f t="shared" si="0"/>
        <v>62</v>
      </c>
      <c r="E66" s="16">
        <f>IF(C66&lt;Bonus!$D$10,0,MAX((Bonus!$D$9-C66),(C66-Bonus!$D$9)*Bonus!$D$11))</f>
        <v>68</v>
      </c>
      <c r="F66" s="16">
        <f>IF(C66&gt;Bonus!$D$9,Bonus!$D$9-'Base Dati'!C66,0)</f>
        <v>0</v>
      </c>
      <c r="G66" s="16">
        <f>IF(C66&gt;Bonus!$D$12,Bonus!$D$12-C66,0)</f>
        <v>0</v>
      </c>
      <c r="H66">
        <f t="shared" si="1"/>
        <v>130</v>
      </c>
    </row>
    <row r="67" spans="3:8" ht="12.75">
      <c r="C67">
        <f t="shared" si="2"/>
        <v>63</v>
      </c>
      <c r="D67">
        <f t="shared" si="0"/>
        <v>63</v>
      </c>
      <c r="E67" s="16">
        <f>IF(C67&lt;Bonus!$D$10,0,MAX((Bonus!$D$9-C67),(C67-Bonus!$D$9)*Bonus!$D$11))</f>
        <v>67</v>
      </c>
      <c r="F67" s="16">
        <f>IF(C67&gt;Bonus!$D$9,Bonus!$D$9-'Base Dati'!C67,0)</f>
        <v>0</v>
      </c>
      <c r="G67" s="16">
        <f>IF(C67&gt;Bonus!$D$12,Bonus!$D$12-C67,0)</f>
        <v>0</v>
      </c>
      <c r="H67">
        <f t="shared" si="1"/>
        <v>130</v>
      </c>
    </row>
    <row r="68" spans="3:8" ht="12.75">
      <c r="C68">
        <f t="shared" si="2"/>
        <v>64</v>
      </c>
      <c r="D68">
        <f t="shared" si="0"/>
        <v>64</v>
      </c>
      <c r="E68" s="16">
        <f>IF(C68&lt;Bonus!$D$10,0,MAX((Bonus!$D$9-C68),(C68-Bonus!$D$9)*Bonus!$D$11))</f>
        <v>66</v>
      </c>
      <c r="F68" s="16">
        <f>IF(C68&gt;Bonus!$D$9,Bonus!$D$9-'Base Dati'!C68,0)</f>
        <v>0</v>
      </c>
      <c r="G68" s="16">
        <f>IF(C68&gt;Bonus!$D$12,Bonus!$D$12-C68,0)</f>
        <v>0</v>
      </c>
      <c r="H68">
        <f t="shared" si="1"/>
        <v>130</v>
      </c>
    </row>
    <row r="69" spans="3:8" ht="12.75">
      <c r="C69">
        <f t="shared" si="2"/>
        <v>65</v>
      </c>
      <c r="D69">
        <f t="shared" si="0"/>
        <v>65</v>
      </c>
      <c r="E69" s="16">
        <f>IF(C69&lt;Bonus!$D$10,0,MAX((Bonus!$D$9-C69),(C69-Bonus!$D$9)*Bonus!$D$11))</f>
        <v>65</v>
      </c>
      <c r="F69" s="16">
        <f>IF(C69&gt;Bonus!$D$9,Bonus!$D$9-'Base Dati'!C69,0)</f>
        <v>0</v>
      </c>
      <c r="G69" s="16">
        <f>IF(C69&gt;Bonus!$D$12,Bonus!$D$12-C69,0)</f>
        <v>0</v>
      </c>
      <c r="H69">
        <f t="shared" si="1"/>
        <v>130</v>
      </c>
    </row>
    <row r="70" spans="3:8" ht="12.75">
      <c r="C70">
        <f t="shared" si="2"/>
        <v>66</v>
      </c>
      <c r="D70">
        <f aca="true" t="shared" si="3" ref="D70:D133">C70</f>
        <v>66</v>
      </c>
      <c r="E70" s="16">
        <f>IF(C70&lt;Bonus!$D$10,0,MAX((Bonus!$D$9-C70),(C70-Bonus!$D$9)*Bonus!$D$11))</f>
        <v>64</v>
      </c>
      <c r="F70" s="16">
        <f>IF(C70&gt;Bonus!$D$9,Bonus!$D$9-'Base Dati'!C70,0)</f>
        <v>0</v>
      </c>
      <c r="G70" s="16">
        <f>IF(C70&gt;Bonus!$D$12,Bonus!$D$12-C70,0)</f>
        <v>0</v>
      </c>
      <c r="H70">
        <f aca="true" t="shared" si="4" ref="H70:H133">MAX(SUM(D70:G70),0)</f>
        <v>130</v>
      </c>
    </row>
    <row r="71" spans="3:8" ht="12.75">
      <c r="C71">
        <f aca="true" t="shared" si="5" ref="C71:C134">C70+1</f>
        <v>67</v>
      </c>
      <c r="D71">
        <f t="shared" si="3"/>
        <v>67</v>
      </c>
      <c r="E71" s="16">
        <f>IF(C71&lt;Bonus!$D$10,0,MAX((Bonus!$D$9-C71),(C71-Bonus!$D$9)*Bonus!$D$11))</f>
        <v>63</v>
      </c>
      <c r="F71" s="16">
        <f>IF(C71&gt;Bonus!$D$9,Bonus!$D$9-'Base Dati'!C71,0)</f>
        <v>0</v>
      </c>
      <c r="G71" s="16">
        <f>IF(C71&gt;Bonus!$D$12,Bonus!$D$12-C71,0)</f>
        <v>0</v>
      </c>
      <c r="H71">
        <f t="shared" si="4"/>
        <v>130</v>
      </c>
    </row>
    <row r="72" spans="3:8" ht="12.75">
      <c r="C72">
        <f t="shared" si="5"/>
        <v>68</v>
      </c>
      <c r="D72">
        <f t="shared" si="3"/>
        <v>68</v>
      </c>
      <c r="E72" s="16">
        <f>IF(C72&lt;Bonus!$D$10,0,MAX((Bonus!$D$9-C72),(C72-Bonus!$D$9)*Bonus!$D$11))</f>
        <v>62</v>
      </c>
      <c r="F72" s="16">
        <f>IF(C72&gt;Bonus!$D$9,Bonus!$D$9-'Base Dati'!C72,0)</f>
        <v>0</v>
      </c>
      <c r="G72" s="16">
        <f>IF(C72&gt;Bonus!$D$12,Bonus!$D$12-C72,0)</f>
        <v>0</v>
      </c>
      <c r="H72">
        <f t="shared" si="4"/>
        <v>130</v>
      </c>
    </row>
    <row r="73" spans="3:8" ht="12.75">
      <c r="C73">
        <f t="shared" si="5"/>
        <v>69</v>
      </c>
      <c r="D73">
        <f t="shared" si="3"/>
        <v>69</v>
      </c>
      <c r="E73" s="16">
        <f>IF(C73&lt;Bonus!$D$10,0,MAX((Bonus!$D$9-C73),(C73-Bonus!$D$9)*Bonus!$D$11))</f>
        <v>61</v>
      </c>
      <c r="F73" s="16">
        <f>IF(C73&gt;Bonus!$D$9,Bonus!$D$9-'Base Dati'!C73,0)</f>
        <v>0</v>
      </c>
      <c r="G73" s="16">
        <f>IF(C73&gt;Bonus!$D$12,Bonus!$D$12-C73,0)</f>
        <v>0</v>
      </c>
      <c r="H73">
        <f t="shared" si="4"/>
        <v>130</v>
      </c>
    </row>
    <row r="74" spans="3:8" ht="12.75">
      <c r="C74">
        <f t="shared" si="5"/>
        <v>70</v>
      </c>
      <c r="D74">
        <f t="shared" si="3"/>
        <v>70</v>
      </c>
      <c r="E74" s="16">
        <f>IF(C74&lt;Bonus!$D$10,0,MAX((Bonus!$D$9-C74),(C74-Bonus!$D$9)*Bonus!$D$11))</f>
        <v>60</v>
      </c>
      <c r="F74" s="16">
        <f>IF(C74&gt;Bonus!$D$9,Bonus!$D$9-'Base Dati'!C74,0)</f>
        <v>0</v>
      </c>
      <c r="G74" s="16">
        <f>IF(C74&gt;Bonus!$D$12,Bonus!$D$12-C74,0)</f>
        <v>0</v>
      </c>
      <c r="H74">
        <f t="shared" si="4"/>
        <v>130</v>
      </c>
    </row>
    <row r="75" spans="3:8" ht="12.75">
      <c r="C75">
        <f t="shared" si="5"/>
        <v>71</v>
      </c>
      <c r="D75">
        <f t="shared" si="3"/>
        <v>71</v>
      </c>
      <c r="E75" s="16">
        <f>IF(C75&lt;Bonus!$D$10,0,MAX((Bonus!$D$9-C75),(C75-Bonus!$D$9)*Bonus!$D$11))</f>
        <v>59</v>
      </c>
      <c r="F75" s="16">
        <f>IF(C75&gt;Bonus!$D$9,Bonus!$D$9-'Base Dati'!C75,0)</f>
        <v>0</v>
      </c>
      <c r="G75" s="16">
        <f>IF(C75&gt;Bonus!$D$12,Bonus!$D$12-C75,0)</f>
        <v>0</v>
      </c>
      <c r="H75">
        <f t="shared" si="4"/>
        <v>130</v>
      </c>
    </row>
    <row r="76" spans="3:8" ht="12.75">
      <c r="C76">
        <f t="shared" si="5"/>
        <v>72</v>
      </c>
      <c r="D76">
        <f t="shared" si="3"/>
        <v>72</v>
      </c>
      <c r="E76" s="16">
        <f>IF(C76&lt;Bonus!$D$10,0,MAX((Bonus!$D$9-C76),(C76-Bonus!$D$9)*Bonus!$D$11))</f>
        <v>58</v>
      </c>
      <c r="F76" s="16">
        <f>IF(C76&gt;Bonus!$D$9,Bonus!$D$9-'Base Dati'!C76,0)</f>
        <v>0</v>
      </c>
      <c r="G76" s="16">
        <f>IF(C76&gt;Bonus!$D$12,Bonus!$D$12-C76,0)</f>
        <v>0</v>
      </c>
      <c r="H76">
        <f t="shared" si="4"/>
        <v>130</v>
      </c>
    </row>
    <row r="77" spans="3:8" ht="12.75">
      <c r="C77">
        <f t="shared" si="5"/>
        <v>73</v>
      </c>
      <c r="D77">
        <f t="shared" si="3"/>
        <v>73</v>
      </c>
      <c r="E77" s="16">
        <f>IF(C77&lt;Bonus!$D$10,0,MAX((Bonus!$D$9-C77),(C77-Bonus!$D$9)*Bonus!$D$11))</f>
        <v>57</v>
      </c>
      <c r="F77" s="16">
        <f>IF(C77&gt;Bonus!$D$9,Bonus!$D$9-'Base Dati'!C77,0)</f>
        <v>0</v>
      </c>
      <c r="G77" s="16">
        <f>IF(C77&gt;Bonus!$D$12,Bonus!$D$12-C77,0)</f>
        <v>0</v>
      </c>
      <c r="H77">
        <f t="shared" si="4"/>
        <v>130</v>
      </c>
    </row>
    <row r="78" spans="3:8" ht="12.75">
      <c r="C78">
        <f t="shared" si="5"/>
        <v>74</v>
      </c>
      <c r="D78">
        <f t="shared" si="3"/>
        <v>74</v>
      </c>
      <c r="E78" s="16">
        <f>IF(C78&lt;Bonus!$D$10,0,MAX((Bonus!$D$9-C78),(C78-Bonus!$D$9)*Bonus!$D$11))</f>
        <v>56</v>
      </c>
      <c r="F78" s="16">
        <f>IF(C78&gt;Bonus!$D$9,Bonus!$D$9-'Base Dati'!C78,0)</f>
        <v>0</v>
      </c>
      <c r="G78" s="16">
        <f>IF(C78&gt;Bonus!$D$12,Bonus!$D$12-C78,0)</f>
        <v>0</v>
      </c>
      <c r="H78">
        <f t="shared" si="4"/>
        <v>130</v>
      </c>
    </row>
    <row r="79" spans="3:8" ht="12.75">
      <c r="C79">
        <f t="shared" si="5"/>
        <v>75</v>
      </c>
      <c r="D79">
        <f t="shared" si="3"/>
        <v>75</v>
      </c>
      <c r="E79" s="16">
        <f>IF(C79&lt;Bonus!$D$10,0,MAX((Bonus!$D$9-C79),(C79-Bonus!$D$9)*Bonus!$D$11))</f>
        <v>55</v>
      </c>
      <c r="F79" s="16">
        <f>IF(C79&gt;Bonus!$D$9,Bonus!$D$9-'Base Dati'!C79,0)</f>
        <v>0</v>
      </c>
      <c r="G79" s="16">
        <f>IF(C79&gt;Bonus!$D$12,Bonus!$D$12-C79,0)</f>
        <v>0</v>
      </c>
      <c r="H79">
        <f t="shared" si="4"/>
        <v>130</v>
      </c>
    </row>
    <row r="80" spans="3:8" ht="12.75">
      <c r="C80">
        <f t="shared" si="5"/>
        <v>76</v>
      </c>
      <c r="D80">
        <f t="shared" si="3"/>
        <v>76</v>
      </c>
      <c r="E80" s="16">
        <f>IF(C80&lt;Bonus!$D$10,0,MAX((Bonus!$D$9-C80),(C80-Bonus!$D$9)*Bonus!$D$11))</f>
        <v>54</v>
      </c>
      <c r="F80" s="16">
        <f>IF(C80&gt;Bonus!$D$9,Bonus!$D$9-'Base Dati'!C80,0)</f>
        <v>0</v>
      </c>
      <c r="G80" s="16">
        <f>IF(C80&gt;Bonus!$D$12,Bonus!$D$12-C80,0)</f>
        <v>0</v>
      </c>
      <c r="H80">
        <f t="shared" si="4"/>
        <v>130</v>
      </c>
    </row>
    <row r="81" spans="3:8" ht="12.75">
      <c r="C81">
        <f t="shared" si="5"/>
        <v>77</v>
      </c>
      <c r="D81">
        <f t="shared" si="3"/>
        <v>77</v>
      </c>
      <c r="E81" s="16">
        <f>IF(C81&lt;Bonus!$D$10,0,MAX((Bonus!$D$9-C81),(C81-Bonus!$D$9)*Bonus!$D$11))</f>
        <v>53</v>
      </c>
      <c r="F81" s="16">
        <f>IF(C81&gt;Bonus!$D$9,Bonus!$D$9-'Base Dati'!C81,0)</f>
        <v>0</v>
      </c>
      <c r="G81" s="16">
        <f>IF(C81&gt;Bonus!$D$12,Bonus!$D$12-C81,0)</f>
        <v>0</v>
      </c>
      <c r="H81">
        <f t="shared" si="4"/>
        <v>130</v>
      </c>
    </row>
    <row r="82" spans="3:8" ht="12.75">
      <c r="C82">
        <f t="shared" si="5"/>
        <v>78</v>
      </c>
      <c r="D82">
        <f t="shared" si="3"/>
        <v>78</v>
      </c>
      <c r="E82" s="16">
        <f>IF(C82&lt;Bonus!$D$10,0,MAX((Bonus!$D$9-C82),(C82-Bonus!$D$9)*Bonus!$D$11))</f>
        <v>52</v>
      </c>
      <c r="F82" s="16">
        <f>IF(C82&gt;Bonus!$D$9,Bonus!$D$9-'Base Dati'!C82,0)</f>
        <v>0</v>
      </c>
      <c r="G82" s="16">
        <f>IF(C82&gt;Bonus!$D$12,Bonus!$D$12-C82,0)</f>
        <v>0</v>
      </c>
      <c r="H82">
        <f t="shared" si="4"/>
        <v>130</v>
      </c>
    </row>
    <row r="83" spans="3:8" ht="12.75">
      <c r="C83">
        <f t="shared" si="5"/>
        <v>79</v>
      </c>
      <c r="D83">
        <f t="shared" si="3"/>
        <v>79</v>
      </c>
      <c r="E83" s="16">
        <f>IF(C83&lt;Bonus!$D$10,0,MAX((Bonus!$D$9-C83),(C83-Bonus!$D$9)*Bonus!$D$11))</f>
        <v>51</v>
      </c>
      <c r="F83" s="16">
        <f>IF(C83&gt;Bonus!$D$9,Bonus!$D$9-'Base Dati'!C83,0)</f>
        <v>0</v>
      </c>
      <c r="G83" s="16">
        <f>IF(C83&gt;Bonus!$D$12,Bonus!$D$12-C83,0)</f>
        <v>0</v>
      </c>
      <c r="H83">
        <f t="shared" si="4"/>
        <v>130</v>
      </c>
    </row>
    <row r="84" spans="3:8" ht="12.75">
      <c r="C84">
        <f t="shared" si="5"/>
        <v>80</v>
      </c>
      <c r="D84">
        <f t="shared" si="3"/>
        <v>80</v>
      </c>
      <c r="E84" s="16">
        <f>IF(C84&lt;Bonus!$D$10,0,MAX((Bonus!$D$9-C84),(C84-Bonus!$D$9)*Bonus!$D$11))</f>
        <v>50</v>
      </c>
      <c r="F84" s="16">
        <f>IF(C84&gt;Bonus!$D$9,Bonus!$D$9-'Base Dati'!C84,0)</f>
        <v>0</v>
      </c>
      <c r="G84" s="16">
        <f>IF(C84&gt;Bonus!$D$12,Bonus!$D$12-C84,0)</f>
        <v>0</v>
      </c>
      <c r="H84">
        <f t="shared" si="4"/>
        <v>130</v>
      </c>
    </row>
    <row r="85" spans="3:8" ht="12.75">
      <c r="C85">
        <f t="shared" si="5"/>
        <v>81</v>
      </c>
      <c r="D85">
        <f t="shared" si="3"/>
        <v>81</v>
      </c>
      <c r="E85" s="16">
        <f>IF(C85&lt;Bonus!$D$10,0,MAX((Bonus!$D$9-C85),(C85-Bonus!$D$9)*Bonus!$D$11))</f>
        <v>49</v>
      </c>
      <c r="F85" s="16">
        <f>IF(C85&gt;Bonus!$D$9,Bonus!$D$9-'Base Dati'!C85,0)</f>
        <v>0</v>
      </c>
      <c r="G85" s="16">
        <f>IF(C85&gt;Bonus!$D$12,Bonus!$D$12-C85,0)</f>
        <v>0</v>
      </c>
      <c r="H85">
        <f t="shared" si="4"/>
        <v>130</v>
      </c>
    </row>
    <row r="86" spans="3:8" ht="12.75">
      <c r="C86">
        <f t="shared" si="5"/>
        <v>82</v>
      </c>
      <c r="D86">
        <f t="shared" si="3"/>
        <v>82</v>
      </c>
      <c r="E86" s="16">
        <f>IF(C86&lt;Bonus!$D$10,0,MAX((Bonus!$D$9-C86),(C86-Bonus!$D$9)*Bonus!$D$11))</f>
        <v>48</v>
      </c>
      <c r="F86" s="16">
        <f>IF(C86&gt;Bonus!$D$9,Bonus!$D$9-'Base Dati'!C86,0)</f>
        <v>0</v>
      </c>
      <c r="G86" s="16">
        <f>IF(C86&gt;Bonus!$D$12,Bonus!$D$12-C86,0)</f>
        <v>0</v>
      </c>
      <c r="H86">
        <f t="shared" si="4"/>
        <v>130</v>
      </c>
    </row>
    <row r="87" spans="3:8" ht="12.75">
      <c r="C87">
        <f t="shared" si="5"/>
        <v>83</v>
      </c>
      <c r="D87">
        <f t="shared" si="3"/>
        <v>83</v>
      </c>
      <c r="E87" s="16">
        <f>IF(C87&lt;Bonus!$D$10,0,MAX((Bonus!$D$9-C87),(C87-Bonus!$D$9)*Bonus!$D$11))</f>
        <v>47</v>
      </c>
      <c r="F87" s="16">
        <f>IF(C87&gt;Bonus!$D$9,Bonus!$D$9-'Base Dati'!C87,0)</f>
        <v>0</v>
      </c>
      <c r="G87" s="16">
        <f>IF(C87&gt;Bonus!$D$12,Bonus!$D$12-C87,0)</f>
        <v>0</v>
      </c>
      <c r="H87">
        <f t="shared" si="4"/>
        <v>130</v>
      </c>
    </row>
    <row r="88" spans="3:8" ht="12.75">
      <c r="C88">
        <f t="shared" si="5"/>
        <v>84</v>
      </c>
      <c r="D88">
        <f t="shared" si="3"/>
        <v>84</v>
      </c>
      <c r="E88" s="16">
        <f>IF(C88&lt;Bonus!$D$10,0,MAX((Bonus!$D$9-C88),(C88-Bonus!$D$9)*Bonus!$D$11))</f>
        <v>46</v>
      </c>
      <c r="F88" s="16">
        <f>IF(C88&gt;Bonus!$D$9,Bonus!$D$9-'Base Dati'!C88,0)</f>
        <v>0</v>
      </c>
      <c r="G88" s="16">
        <f>IF(C88&gt;Bonus!$D$12,Bonus!$D$12-C88,0)</f>
        <v>0</v>
      </c>
      <c r="H88">
        <f t="shared" si="4"/>
        <v>130</v>
      </c>
    </row>
    <row r="89" spans="3:8" ht="12.75">
      <c r="C89">
        <f t="shared" si="5"/>
        <v>85</v>
      </c>
      <c r="D89">
        <f t="shared" si="3"/>
        <v>85</v>
      </c>
      <c r="E89" s="16">
        <f>IF(C89&lt;Bonus!$D$10,0,MAX((Bonus!$D$9-C89),(C89-Bonus!$D$9)*Bonus!$D$11))</f>
        <v>45</v>
      </c>
      <c r="F89" s="16">
        <f>IF(C89&gt;Bonus!$D$9,Bonus!$D$9-'Base Dati'!C89,0)</f>
        <v>0</v>
      </c>
      <c r="G89" s="16">
        <f>IF(C89&gt;Bonus!$D$12,Bonus!$D$12-C89,0)</f>
        <v>0</v>
      </c>
      <c r="H89">
        <f t="shared" si="4"/>
        <v>130</v>
      </c>
    </row>
    <row r="90" spans="3:8" ht="12.75">
      <c r="C90">
        <f t="shared" si="5"/>
        <v>86</v>
      </c>
      <c r="D90">
        <f t="shared" si="3"/>
        <v>86</v>
      </c>
      <c r="E90" s="16">
        <f>IF(C90&lt;Bonus!$D$10,0,MAX((Bonus!$D$9-C90),(C90-Bonus!$D$9)*Bonus!$D$11))</f>
        <v>44</v>
      </c>
      <c r="F90" s="16">
        <f>IF(C90&gt;Bonus!$D$9,Bonus!$D$9-'Base Dati'!C90,0)</f>
        <v>0</v>
      </c>
      <c r="G90" s="16">
        <f>IF(C90&gt;Bonus!$D$12,Bonus!$D$12-C90,0)</f>
        <v>0</v>
      </c>
      <c r="H90">
        <f t="shared" si="4"/>
        <v>130</v>
      </c>
    </row>
    <row r="91" spans="3:8" ht="12.75">
      <c r="C91">
        <f t="shared" si="5"/>
        <v>87</v>
      </c>
      <c r="D91">
        <f t="shared" si="3"/>
        <v>87</v>
      </c>
      <c r="E91" s="16">
        <f>IF(C91&lt;Bonus!$D$10,0,MAX((Bonus!$D$9-C91),(C91-Bonus!$D$9)*Bonus!$D$11))</f>
        <v>43</v>
      </c>
      <c r="F91" s="16">
        <f>IF(C91&gt;Bonus!$D$9,Bonus!$D$9-'Base Dati'!C91,0)</f>
        <v>0</v>
      </c>
      <c r="G91" s="16">
        <f>IF(C91&gt;Bonus!$D$12,Bonus!$D$12-C91,0)</f>
        <v>0</v>
      </c>
      <c r="H91">
        <f t="shared" si="4"/>
        <v>130</v>
      </c>
    </row>
    <row r="92" spans="3:8" ht="12.75">
      <c r="C92">
        <f t="shared" si="5"/>
        <v>88</v>
      </c>
      <c r="D92">
        <f t="shared" si="3"/>
        <v>88</v>
      </c>
      <c r="E92" s="16">
        <f>IF(C92&lt;Bonus!$D$10,0,MAX((Bonus!$D$9-C92),(C92-Bonus!$D$9)*Bonus!$D$11))</f>
        <v>42</v>
      </c>
      <c r="F92" s="16">
        <f>IF(C92&gt;Bonus!$D$9,Bonus!$D$9-'Base Dati'!C92,0)</f>
        <v>0</v>
      </c>
      <c r="G92" s="16">
        <f>IF(C92&gt;Bonus!$D$12,Bonus!$D$12-C92,0)</f>
        <v>0</v>
      </c>
      <c r="H92">
        <f t="shared" si="4"/>
        <v>130</v>
      </c>
    </row>
    <row r="93" spans="3:8" ht="12.75">
      <c r="C93">
        <f t="shared" si="5"/>
        <v>89</v>
      </c>
      <c r="D93">
        <f t="shared" si="3"/>
        <v>89</v>
      </c>
      <c r="E93" s="16">
        <f>IF(C93&lt;Bonus!$D$10,0,MAX((Bonus!$D$9-C93),(C93-Bonus!$D$9)*Bonus!$D$11))</f>
        <v>41</v>
      </c>
      <c r="F93" s="16">
        <f>IF(C93&gt;Bonus!$D$9,Bonus!$D$9-'Base Dati'!C93,0)</f>
        <v>0</v>
      </c>
      <c r="G93" s="16">
        <f>IF(C93&gt;Bonus!$D$12,Bonus!$D$12-C93,0)</f>
        <v>0</v>
      </c>
      <c r="H93">
        <f t="shared" si="4"/>
        <v>130</v>
      </c>
    </row>
    <row r="94" spans="3:8" ht="12.75">
      <c r="C94">
        <f t="shared" si="5"/>
        <v>90</v>
      </c>
      <c r="D94">
        <f t="shared" si="3"/>
        <v>90</v>
      </c>
      <c r="E94" s="16">
        <f>IF(C94&lt;Bonus!$D$10,0,MAX((Bonus!$D$9-C94),(C94-Bonus!$D$9)*Bonus!$D$11))</f>
        <v>40</v>
      </c>
      <c r="F94" s="16">
        <f>IF(C94&gt;Bonus!$D$9,Bonus!$D$9-'Base Dati'!C94,0)</f>
        <v>0</v>
      </c>
      <c r="G94" s="16">
        <f>IF(C94&gt;Bonus!$D$12,Bonus!$D$12-C94,0)</f>
        <v>0</v>
      </c>
      <c r="H94">
        <f t="shared" si="4"/>
        <v>130</v>
      </c>
    </row>
    <row r="95" spans="3:8" ht="12.75">
      <c r="C95">
        <f t="shared" si="5"/>
        <v>91</v>
      </c>
      <c r="D95">
        <f t="shared" si="3"/>
        <v>91</v>
      </c>
      <c r="E95" s="16">
        <f>IF(C95&lt;Bonus!$D$10,0,MAX((Bonus!$D$9-C95),(C95-Bonus!$D$9)*Bonus!$D$11))</f>
        <v>39</v>
      </c>
      <c r="F95" s="16">
        <f>IF(C95&gt;Bonus!$D$9,Bonus!$D$9-'Base Dati'!C95,0)</f>
        <v>0</v>
      </c>
      <c r="G95" s="16">
        <f>IF(C95&gt;Bonus!$D$12,Bonus!$D$12-C95,0)</f>
        <v>0</v>
      </c>
      <c r="H95">
        <f t="shared" si="4"/>
        <v>130</v>
      </c>
    </row>
    <row r="96" spans="3:8" ht="12.75">
      <c r="C96">
        <f t="shared" si="5"/>
        <v>92</v>
      </c>
      <c r="D96">
        <f t="shared" si="3"/>
        <v>92</v>
      </c>
      <c r="E96" s="16">
        <f>IF(C96&lt;Bonus!$D$10,0,MAX((Bonus!$D$9-C96),(C96-Bonus!$D$9)*Bonus!$D$11))</f>
        <v>38</v>
      </c>
      <c r="F96" s="16">
        <f>IF(C96&gt;Bonus!$D$9,Bonus!$D$9-'Base Dati'!C96,0)</f>
        <v>0</v>
      </c>
      <c r="G96" s="16">
        <f>IF(C96&gt;Bonus!$D$12,Bonus!$D$12-C96,0)</f>
        <v>0</v>
      </c>
      <c r="H96">
        <f t="shared" si="4"/>
        <v>130</v>
      </c>
    </row>
    <row r="97" spans="3:8" ht="12.75">
      <c r="C97">
        <f t="shared" si="5"/>
        <v>93</v>
      </c>
      <c r="D97">
        <f t="shared" si="3"/>
        <v>93</v>
      </c>
      <c r="E97" s="16">
        <f>IF(C97&lt;Bonus!$D$10,0,MAX((Bonus!$D$9-C97),(C97-Bonus!$D$9)*Bonus!$D$11))</f>
        <v>37</v>
      </c>
      <c r="F97" s="16">
        <f>IF(C97&gt;Bonus!$D$9,Bonus!$D$9-'Base Dati'!C97,0)</f>
        <v>0</v>
      </c>
      <c r="G97" s="16">
        <f>IF(C97&gt;Bonus!$D$12,Bonus!$D$12-C97,0)</f>
        <v>0</v>
      </c>
      <c r="H97">
        <f t="shared" si="4"/>
        <v>130</v>
      </c>
    </row>
    <row r="98" spans="3:8" ht="12.75">
      <c r="C98">
        <f t="shared" si="5"/>
        <v>94</v>
      </c>
      <c r="D98">
        <f t="shared" si="3"/>
        <v>94</v>
      </c>
      <c r="E98" s="16">
        <f>IF(C98&lt;Bonus!$D$10,0,MAX((Bonus!$D$9-C98),(C98-Bonus!$D$9)*Bonus!$D$11))</f>
        <v>36</v>
      </c>
      <c r="F98" s="16">
        <f>IF(C98&gt;Bonus!$D$9,Bonus!$D$9-'Base Dati'!C98,0)</f>
        <v>0</v>
      </c>
      <c r="G98" s="16">
        <f>IF(C98&gt;Bonus!$D$12,Bonus!$D$12-C98,0)</f>
        <v>0</v>
      </c>
      <c r="H98">
        <f t="shared" si="4"/>
        <v>130</v>
      </c>
    </row>
    <row r="99" spans="3:8" ht="12.75">
      <c r="C99">
        <f t="shared" si="5"/>
        <v>95</v>
      </c>
      <c r="D99">
        <f t="shared" si="3"/>
        <v>95</v>
      </c>
      <c r="E99" s="16">
        <f>IF(C99&lt;Bonus!$D$10,0,MAX((Bonus!$D$9-C99),(C99-Bonus!$D$9)*Bonus!$D$11))</f>
        <v>35</v>
      </c>
      <c r="F99" s="16">
        <f>IF(C99&gt;Bonus!$D$9,Bonus!$D$9-'Base Dati'!C99,0)</f>
        <v>0</v>
      </c>
      <c r="G99" s="16">
        <f>IF(C99&gt;Bonus!$D$12,Bonus!$D$12-C99,0)</f>
        <v>0</v>
      </c>
      <c r="H99">
        <f t="shared" si="4"/>
        <v>130</v>
      </c>
    </row>
    <row r="100" spans="3:8" ht="12.75">
      <c r="C100">
        <f t="shared" si="5"/>
        <v>96</v>
      </c>
      <c r="D100">
        <f t="shared" si="3"/>
        <v>96</v>
      </c>
      <c r="E100" s="16">
        <f>IF(C100&lt;Bonus!$D$10,0,MAX((Bonus!$D$9-C100),(C100-Bonus!$D$9)*Bonus!$D$11))</f>
        <v>34</v>
      </c>
      <c r="F100" s="16">
        <f>IF(C100&gt;Bonus!$D$9,Bonus!$D$9-'Base Dati'!C100,0)</f>
        <v>0</v>
      </c>
      <c r="G100" s="16">
        <f>IF(C100&gt;Bonus!$D$12,Bonus!$D$12-C100,0)</f>
        <v>0</v>
      </c>
      <c r="H100">
        <f t="shared" si="4"/>
        <v>130</v>
      </c>
    </row>
    <row r="101" spans="3:8" ht="12.75">
      <c r="C101">
        <f t="shared" si="5"/>
        <v>97</v>
      </c>
      <c r="D101">
        <f t="shared" si="3"/>
        <v>97</v>
      </c>
      <c r="E101" s="16">
        <f>IF(C101&lt;Bonus!$D$10,0,MAX((Bonus!$D$9-C101),(C101-Bonus!$D$9)*Bonus!$D$11))</f>
        <v>33</v>
      </c>
      <c r="F101" s="16">
        <f>IF(C101&gt;Bonus!$D$9,Bonus!$D$9-'Base Dati'!C101,0)</f>
        <v>0</v>
      </c>
      <c r="G101" s="16">
        <f>IF(C101&gt;Bonus!$D$12,Bonus!$D$12-C101,0)</f>
        <v>0</v>
      </c>
      <c r="H101">
        <f t="shared" si="4"/>
        <v>130</v>
      </c>
    </row>
    <row r="102" spans="3:8" ht="12.75">
      <c r="C102">
        <f t="shared" si="5"/>
        <v>98</v>
      </c>
      <c r="D102">
        <f t="shared" si="3"/>
        <v>98</v>
      </c>
      <c r="E102" s="16">
        <f>IF(C102&lt;Bonus!$D$10,0,MAX((Bonus!$D$9-C102),(C102-Bonus!$D$9)*Bonus!$D$11))</f>
        <v>32</v>
      </c>
      <c r="F102" s="16">
        <f>IF(C102&gt;Bonus!$D$9,Bonus!$D$9-'Base Dati'!C102,0)</f>
        <v>0</v>
      </c>
      <c r="G102" s="16">
        <f>IF(C102&gt;Bonus!$D$12,Bonus!$D$12-C102,0)</f>
        <v>0</v>
      </c>
      <c r="H102">
        <f t="shared" si="4"/>
        <v>130</v>
      </c>
    </row>
    <row r="103" spans="3:8" ht="12.75">
      <c r="C103">
        <f t="shared" si="5"/>
        <v>99</v>
      </c>
      <c r="D103">
        <f t="shared" si="3"/>
        <v>99</v>
      </c>
      <c r="E103" s="16">
        <f>IF(C103&lt;Bonus!$D$10,0,MAX((Bonus!$D$9-C103),(C103-Bonus!$D$9)*Bonus!$D$11))</f>
        <v>31</v>
      </c>
      <c r="F103" s="16">
        <f>IF(C103&gt;Bonus!$D$9,Bonus!$D$9-'Base Dati'!C103,0)</f>
        <v>0</v>
      </c>
      <c r="G103" s="16">
        <f>IF(C103&gt;Bonus!$D$12,Bonus!$D$12-C103,0)</f>
        <v>0</v>
      </c>
      <c r="H103">
        <f t="shared" si="4"/>
        <v>130</v>
      </c>
    </row>
    <row r="104" spans="3:8" ht="12.75">
      <c r="C104">
        <f t="shared" si="5"/>
        <v>100</v>
      </c>
      <c r="D104">
        <f t="shared" si="3"/>
        <v>100</v>
      </c>
      <c r="E104" s="16">
        <f>IF(C104&lt;Bonus!$D$10,0,MAX((Bonus!$D$9-C104),(C104-Bonus!$D$9)*Bonus!$D$11))</f>
        <v>30</v>
      </c>
      <c r="F104" s="16">
        <f>IF(C104&gt;Bonus!$D$9,Bonus!$D$9-'Base Dati'!C104,0)</f>
        <v>0</v>
      </c>
      <c r="G104" s="16">
        <f>IF(C104&gt;Bonus!$D$12,Bonus!$D$12-C104,0)</f>
        <v>0</v>
      </c>
      <c r="H104">
        <f t="shared" si="4"/>
        <v>130</v>
      </c>
    </row>
    <row r="105" spans="3:8" ht="12.75">
      <c r="C105">
        <f t="shared" si="5"/>
        <v>101</v>
      </c>
      <c r="D105">
        <f t="shared" si="3"/>
        <v>101</v>
      </c>
      <c r="E105" s="16">
        <f>IF(C105&lt;Bonus!$D$10,0,MAX((Bonus!$D$9-C105),(C105-Bonus!$D$9)*Bonus!$D$11))</f>
        <v>29</v>
      </c>
      <c r="F105" s="16">
        <f>IF(C105&gt;Bonus!$D$9,Bonus!$D$9-'Base Dati'!C105,0)</f>
        <v>0</v>
      </c>
      <c r="G105" s="16">
        <f>IF(C105&gt;Bonus!$D$12,Bonus!$D$12-C105,0)</f>
        <v>0</v>
      </c>
      <c r="H105">
        <f t="shared" si="4"/>
        <v>130</v>
      </c>
    </row>
    <row r="106" spans="3:8" ht="12.75">
      <c r="C106">
        <f t="shared" si="5"/>
        <v>102</v>
      </c>
      <c r="D106">
        <f t="shared" si="3"/>
        <v>102</v>
      </c>
      <c r="E106" s="16">
        <f>IF(C106&lt;Bonus!$D$10,0,MAX((Bonus!$D$9-C106),(C106-Bonus!$D$9)*Bonus!$D$11))</f>
        <v>28</v>
      </c>
      <c r="F106" s="16">
        <f>IF(C106&gt;Bonus!$D$9,Bonus!$D$9-'Base Dati'!C106,0)</f>
        <v>0</v>
      </c>
      <c r="G106" s="16">
        <f>IF(C106&gt;Bonus!$D$12,Bonus!$D$12-C106,0)</f>
        <v>0</v>
      </c>
      <c r="H106">
        <f t="shared" si="4"/>
        <v>130</v>
      </c>
    </row>
    <row r="107" spans="3:8" ht="12.75">
      <c r="C107">
        <f t="shared" si="5"/>
        <v>103</v>
      </c>
      <c r="D107">
        <f t="shared" si="3"/>
        <v>103</v>
      </c>
      <c r="E107" s="16">
        <f>IF(C107&lt;Bonus!$D$10,0,MAX((Bonus!$D$9-C107),(C107-Bonus!$D$9)*Bonus!$D$11))</f>
        <v>27</v>
      </c>
      <c r="F107" s="16">
        <f>IF(C107&gt;Bonus!$D$9,Bonus!$D$9-'Base Dati'!C107,0)</f>
        <v>0</v>
      </c>
      <c r="G107" s="16">
        <f>IF(C107&gt;Bonus!$D$12,Bonus!$D$12-C107,0)</f>
        <v>0</v>
      </c>
      <c r="H107">
        <f t="shared" si="4"/>
        <v>130</v>
      </c>
    </row>
    <row r="108" spans="3:8" ht="12.75">
      <c r="C108">
        <f t="shared" si="5"/>
        <v>104</v>
      </c>
      <c r="D108">
        <f t="shared" si="3"/>
        <v>104</v>
      </c>
      <c r="E108" s="16">
        <f>IF(C108&lt;Bonus!$D$10,0,MAX((Bonus!$D$9-C108),(C108-Bonus!$D$9)*Bonus!$D$11))</f>
        <v>26</v>
      </c>
      <c r="F108" s="16">
        <f>IF(C108&gt;Bonus!$D$9,Bonus!$D$9-'Base Dati'!C108,0)</f>
        <v>0</v>
      </c>
      <c r="G108" s="16">
        <f>IF(C108&gt;Bonus!$D$12,Bonus!$D$12-C108,0)</f>
        <v>0</v>
      </c>
      <c r="H108">
        <f t="shared" si="4"/>
        <v>130</v>
      </c>
    </row>
    <row r="109" spans="3:8" ht="12.75">
      <c r="C109">
        <f t="shared" si="5"/>
        <v>105</v>
      </c>
      <c r="D109">
        <f t="shared" si="3"/>
        <v>105</v>
      </c>
      <c r="E109" s="16">
        <f>IF(C109&lt;Bonus!$D$10,0,MAX((Bonus!$D$9-C109),(C109-Bonus!$D$9)*Bonus!$D$11))</f>
        <v>25</v>
      </c>
      <c r="F109" s="16">
        <f>IF(C109&gt;Bonus!$D$9,Bonus!$D$9-'Base Dati'!C109,0)</f>
        <v>0</v>
      </c>
      <c r="G109" s="16">
        <f>IF(C109&gt;Bonus!$D$12,Bonus!$D$12-C109,0)</f>
        <v>0</v>
      </c>
      <c r="H109">
        <f t="shared" si="4"/>
        <v>130</v>
      </c>
    </row>
    <row r="110" spans="3:8" ht="12.75">
      <c r="C110">
        <f t="shared" si="5"/>
        <v>106</v>
      </c>
      <c r="D110">
        <f t="shared" si="3"/>
        <v>106</v>
      </c>
      <c r="E110" s="16">
        <f>IF(C110&lt;Bonus!$D$10,0,MAX((Bonus!$D$9-C110),(C110-Bonus!$D$9)*Bonus!$D$11))</f>
        <v>24</v>
      </c>
      <c r="F110" s="16">
        <f>IF(C110&gt;Bonus!$D$9,Bonus!$D$9-'Base Dati'!C110,0)</f>
        <v>0</v>
      </c>
      <c r="G110" s="16">
        <f>IF(C110&gt;Bonus!$D$12,Bonus!$D$12-C110,0)</f>
        <v>0</v>
      </c>
      <c r="H110">
        <f t="shared" si="4"/>
        <v>130</v>
      </c>
    </row>
    <row r="111" spans="3:8" ht="12.75">
      <c r="C111">
        <f t="shared" si="5"/>
        <v>107</v>
      </c>
      <c r="D111">
        <f t="shared" si="3"/>
        <v>107</v>
      </c>
      <c r="E111" s="16">
        <f>IF(C111&lt;Bonus!$D$10,0,MAX((Bonus!$D$9-C111),(C111-Bonus!$D$9)*Bonus!$D$11))</f>
        <v>23</v>
      </c>
      <c r="F111" s="16">
        <f>IF(C111&gt;Bonus!$D$9,Bonus!$D$9-'Base Dati'!C111,0)</f>
        <v>0</v>
      </c>
      <c r="G111" s="16">
        <f>IF(C111&gt;Bonus!$D$12,Bonus!$D$12-C111,0)</f>
        <v>0</v>
      </c>
      <c r="H111">
        <f t="shared" si="4"/>
        <v>130</v>
      </c>
    </row>
    <row r="112" spans="3:8" ht="12.75">
      <c r="C112">
        <f t="shared" si="5"/>
        <v>108</v>
      </c>
      <c r="D112">
        <f t="shared" si="3"/>
        <v>108</v>
      </c>
      <c r="E112" s="16">
        <f>IF(C112&lt;Bonus!$D$10,0,MAX((Bonus!$D$9-C112),(C112-Bonus!$D$9)*Bonus!$D$11))</f>
        <v>22</v>
      </c>
      <c r="F112" s="16">
        <f>IF(C112&gt;Bonus!$D$9,Bonus!$D$9-'Base Dati'!C112,0)</f>
        <v>0</v>
      </c>
      <c r="G112" s="16">
        <f>IF(C112&gt;Bonus!$D$12,Bonus!$D$12-C112,0)</f>
        <v>0</v>
      </c>
      <c r="H112">
        <f t="shared" si="4"/>
        <v>130</v>
      </c>
    </row>
    <row r="113" spans="3:8" ht="12.75">
      <c r="C113">
        <f t="shared" si="5"/>
        <v>109</v>
      </c>
      <c r="D113">
        <f t="shared" si="3"/>
        <v>109</v>
      </c>
      <c r="E113" s="16">
        <f>IF(C113&lt;Bonus!$D$10,0,MAX((Bonus!$D$9-C113),(C113-Bonus!$D$9)*Bonus!$D$11))</f>
        <v>21</v>
      </c>
      <c r="F113" s="16">
        <f>IF(C113&gt;Bonus!$D$9,Bonus!$D$9-'Base Dati'!C113,0)</f>
        <v>0</v>
      </c>
      <c r="G113" s="16">
        <f>IF(C113&gt;Bonus!$D$12,Bonus!$D$12-C113,0)</f>
        <v>0</v>
      </c>
      <c r="H113">
        <f t="shared" si="4"/>
        <v>130</v>
      </c>
    </row>
    <row r="114" spans="3:8" ht="12.75">
      <c r="C114">
        <f t="shared" si="5"/>
        <v>110</v>
      </c>
      <c r="D114">
        <f t="shared" si="3"/>
        <v>110</v>
      </c>
      <c r="E114" s="16">
        <f>IF(C114&lt;Bonus!$D$10,0,MAX((Bonus!$D$9-C114),(C114-Bonus!$D$9)*Bonus!$D$11))</f>
        <v>20</v>
      </c>
      <c r="F114" s="16">
        <f>IF(C114&gt;Bonus!$D$9,Bonus!$D$9-'Base Dati'!C114,0)</f>
        <v>0</v>
      </c>
      <c r="G114" s="16">
        <f>IF(C114&gt;Bonus!$D$12,Bonus!$D$12-C114,0)</f>
        <v>0</v>
      </c>
      <c r="H114">
        <f t="shared" si="4"/>
        <v>130</v>
      </c>
    </row>
    <row r="115" spans="3:8" ht="12.75">
      <c r="C115">
        <f t="shared" si="5"/>
        <v>111</v>
      </c>
      <c r="D115">
        <f t="shared" si="3"/>
        <v>111</v>
      </c>
      <c r="E115" s="16">
        <f>IF(C115&lt;Bonus!$D$10,0,MAX((Bonus!$D$9-C115),(C115-Bonus!$D$9)*Bonus!$D$11))</f>
        <v>19</v>
      </c>
      <c r="F115" s="16">
        <f>IF(C115&gt;Bonus!$D$9,Bonus!$D$9-'Base Dati'!C115,0)</f>
        <v>0</v>
      </c>
      <c r="G115" s="16">
        <f>IF(C115&gt;Bonus!$D$12,Bonus!$D$12-C115,0)</f>
        <v>0</v>
      </c>
      <c r="H115">
        <f t="shared" si="4"/>
        <v>130</v>
      </c>
    </row>
    <row r="116" spans="3:8" ht="12.75">
      <c r="C116">
        <f t="shared" si="5"/>
        <v>112</v>
      </c>
      <c r="D116">
        <f t="shared" si="3"/>
        <v>112</v>
      </c>
      <c r="E116" s="16">
        <f>IF(C116&lt;Bonus!$D$10,0,MAX((Bonus!$D$9-C116),(C116-Bonus!$D$9)*Bonus!$D$11))</f>
        <v>18</v>
      </c>
      <c r="F116" s="16">
        <f>IF(C116&gt;Bonus!$D$9,Bonus!$D$9-'Base Dati'!C116,0)</f>
        <v>0</v>
      </c>
      <c r="G116" s="16">
        <f>IF(C116&gt;Bonus!$D$12,Bonus!$D$12-C116,0)</f>
        <v>0</v>
      </c>
      <c r="H116">
        <f t="shared" si="4"/>
        <v>130</v>
      </c>
    </row>
    <row r="117" spans="3:8" ht="12.75">
      <c r="C117">
        <f t="shared" si="5"/>
        <v>113</v>
      </c>
      <c r="D117">
        <f t="shared" si="3"/>
        <v>113</v>
      </c>
      <c r="E117" s="16">
        <f>IF(C117&lt;Bonus!$D$10,0,MAX((Bonus!$D$9-C117),(C117-Bonus!$D$9)*Bonus!$D$11))</f>
        <v>17</v>
      </c>
      <c r="F117" s="16">
        <f>IF(C117&gt;Bonus!$D$9,Bonus!$D$9-'Base Dati'!C117,0)</f>
        <v>0</v>
      </c>
      <c r="G117" s="16">
        <f>IF(C117&gt;Bonus!$D$12,Bonus!$D$12-C117,0)</f>
        <v>0</v>
      </c>
      <c r="H117">
        <f t="shared" si="4"/>
        <v>130</v>
      </c>
    </row>
    <row r="118" spans="3:8" ht="12.75">
      <c r="C118">
        <f t="shared" si="5"/>
        <v>114</v>
      </c>
      <c r="D118">
        <f t="shared" si="3"/>
        <v>114</v>
      </c>
      <c r="E118" s="16">
        <f>IF(C118&lt;Bonus!$D$10,0,MAX((Bonus!$D$9-C118),(C118-Bonus!$D$9)*Bonus!$D$11))</f>
        <v>16</v>
      </c>
      <c r="F118" s="16">
        <f>IF(C118&gt;Bonus!$D$9,Bonus!$D$9-'Base Dati'!C118,0)</f>
        <v>0</v>
      </c>
      <c r="G118" s="16">
        <f>IF(C118&gt;Bonus!$D$12,Bonus!$D$12-C118,0)</f>
        <v>0</v>
      </c>
      <c r="H118">
        <f t="shared" si="4"/>
        <v>130</v>
      </c>
    </row>
    <row r="119" spans="3:8" ht="12.75">
      <c r="C119">
        <f t="shared" si="5"/>
        <v>115</v>
      </c>
      <c r="D119">
        <f t="shared" si="3"/>
        <v>115</v>
      </c>
      <c r="E119" s="16">
        <f>IF(C119&lt;Bonus!$D$10,0,MAX((Bonus!$D$9-C119),(C119-Bonus!$D$9)*Bonus!$D$11))</f>
        <v>15</v>
      </c>
      <c r="F119" s="16">
        <f>IF(C119&gt;Bonus!$D$9,Bonus!$D$9-'Base Dati'!C119,0)</f>
        <v>0</v>
      </c>
      <c r="G119" s="16">
        <f>IF(C119&gt;Bonus!$D$12,Bonus!$D$12-C119,0)</f>
        <v>0</v>
      </c>
      <c r="H119">
        <f t="shared" si="4"/>
        <v>130</v>
      </c>
    </row>
    <row r="120" spans="3:8" ht="12.75">
      <c r="C120">
        <f t="shared" si="5"/>
        <v>116</v>
      </c>
      <c r="D120">
        <f t="shared" si="3"/>
        <v>116</v>
      </c>
      <c r="E120" s="16">
        <f>IF(C120&lt;Bonus!$D$10,0,MAX((Bonus!$D$9-C120),(C120-Bonus!$D$9)*Bonus!$D$11))</f>
        <v>14</v>
      </c>
      <c r="F120" s="16">
        <f>IF(C120&gt;Bonus!$D$9,Bonus!$D$9-'Base Dati'!C120,0)</f>
        <v>0</v>
      </c>
      <c r="G120" s="16">
        <f>IF(C120&gt;Bonus!$D$12,Bonus!$D$12-C120,0)</f>
        <v>0</v>
      </c>
      <c r="H120">
        <f t="shared" si="4"/>
        <v>130</v>
      </c>
    </row>
    <row r="121" spans="3:8" ht="12.75">
      <c r="C121">
        <f t="shared" si="5"/>
        <v>117</v>
      </c>
      <c r="D121">
        <f t="shared" si="3"/>
        <v>117</v>
      </c>
      <c r="E121" s="16">
        <f>IF(C121&lt;Bonus!$D$10,0,MAX((Bonus!$D$9-C121),(C121-Bonus!$D$9)*Bonus!$D$11))</f>
        <v>13</v>
      </c>
      <c r="F121" s="16">
        <f>IF(C121&gt;Bonus!$D$9,Bonus!$D$9-'Base Dati'!C121,0)</f>
        <v>0</v>
      </c>
      <c r="G121" s="16">
        <f>IF(C121&gt;Bonus!$D$12,Bonus!$D$12-C121,0)</f>
        <v>0</v>
      </c>
      <c r="H121">
        <f t="shared" si="4"/>
        <v>130</v>
      </c>
    </row>
    <row r="122" spans="3:8" ht="12.75">
      <c r="C122">
        <f t="shared" si="5"/>
        <v>118</v>
      </c>
      <c r="D122">
        <f t="shared" si="3"/>
        <v>118</v>
      </c>
      <c r="E122" s="16">
        <f>IF(C122&lt;Bonus!$D$10,0,MAX((Bonus!$D$9-C122),(C122-Bonus!$D$9)*Bonus!$D$11))</f>
        <v>12</v>
      </c>
      <c r="F122" s="16">
        <f>IF(C122&gt;Bonus!$D$9,Bonus!$D$9-'Base Dati'!C122,0)</f>
        <v>0</v>
      </c>
      <c r="G122" s="16">
        <f>IF(C122&gt;Bonus!$D$12,Bonus!$D$12-C122,0)</f>
        <v>0</v>
      </c>
      <c r="H122">
        <f t="shared" si="4"/>
        <v>130</v>
      </c>
    </row>
    <row r="123" spans="3:8" ht="12.75">
      <c r="C123">
        <f t="shared" si="5"/>
        <v>119</v>
      </c>
      <c r="D123">
        <f t="shared" si="3"/>
        <v>119</v>
      </c>
      <c r="E123" s="16">
        <f>IF(C123&lt;Bonus!$D$10,0,MAX((Bonus!$D$9-C123),(C123-Bonus!$D$9)*Bonus!$D$11))</f>
        <v>11</v>
      </c>
      <c r="F123" s="16">
        <f>IF(C123&gt;Bonus!$D$9,Bonus!$D$9-'Base Dati'!C123,0)</f>
        <v>0</v>
      </c>
      <c r="G123" s="16">
        <f>IF(C123&gt;Bonus!$D$12,Bonus!$D$12-C123,0)</f>
        <v>0</v>
      </c>
      <c r="H123">
        <f t="shared" si="4"/>
        <v>130</v>
      </c>
    </row>
    <row r="124" spans="3:8" ht="12.75">
      <c r="C124">
        <f t="shared" si="5"/>
        <v>120</v>
      </c>
      <c r="D124">
        <f t="shared" si="3"/>
        <v>120</v>
      </c>
      <c r="E124" s="16">
        <f>IF(C124&lt;Bonus!$D$10,0,MAX((Bonus!$D$9-C124),(C124-Bonus!$D$9)*Bonus!$D$11))</f>
        <v>10</v>
      </c>
      <c r="F124" s="16">
        <f>IF(C124&gt;Bonus!$D$9,Bonus!$D$9-'Base Dati'!C124,0)</f>
        <v>0</v>
      </c>
      <c r="G124" s="16">
        <f>IF(C124&gt;Bonus!$D$12,Bonus!$D$12-C124,0)</f>
        <v>0</v>
      </c>
      <c r="H124">
        <f t="shared" si="4"/>
        <v>130</v>
      </c>
    </row>
    <row r="125" spans="3:8" ht="12.75">
      <c r="C125">
        <f t="shared" si="5"/>
        <v>121</v>
      </c>
      <c r="D125">
        <f t="shared" si="3"/>
        <v>121</v>
      </c>
      <c r="E125" s="16">
        <f>IF(C125&lt;Bonus!$D$10,0,MAX((Bonus!$D$9-C125),(C125-Bonus!$D$9)*Bonus!$D$11))</f>
        <v>9</v>
      </c>
      <c r="F125" s="16">
        <f>IF(C125&gt;Bonus!$D$9,Bonus!$D$9-'Base Dati'!C125,0)</f>
        <v>0</v>
      </c>
      <c r="G125" s="16">
        <f>IF(C125&gt;Bonus!$D$12,Bonus!$D$12-C125,0)</f>
        <v>0</v>
      </c>
      <c r="H125">
        <f t="shared" si="4"/>
        <v>130</v>
      </c>
    </row>
    <row r="126" spans="3:8" ht="12.75">
      <c r="C126">
        <f t="shared" si="5"/>
        <v>122</v>
      </c>
      <c r="D126">
        <f t="shared" si="3"/>
        <v>122</v>
      </c>
      <c r="E126" s="16">
        <f>IF(C126&lt;Bonus!$D$10,0,MAX((Bonus!$D$9-C126),(C126-Bonus!$D$9)*Bonus!$D$11))</f>
        <v>8</v>
      </c>
      <c r="F126" s="16">
        <f>IF(C126&gt;Bonus!$D$9,Bonus!$D$9-'Base Dati'!C126,0)</f>
        <v>0</v>
      </c>
      <c r="G126" s="16">
        <f>IF(C126&gt;Bonus!$D$12,Bonus!$D$12-C126,0)</f>
        <v>0</v>
      </c>
      <c r="H126">
        <f t="shared" si="4"/>
        <v>130</v>
      </c>
    </row>
    <row r="127" spans="3:8" ht="12.75">
      <c r="C127">
        <f t="shared" si="5"/>
        <v>123</v>
      </c>
      <c r="D127">
        <f t="shared" si="3"/>
        <v>123</v>
      </c>
      <c r="E127" s="16">
        <f>IF(C127&lt;Bonus!$D$10,0,MAX((Bonus!$D$9-C127),(C127-Bonus!$D$9)*Bonus!$D$11))</f>
        <v>7</v>
      </c>
      <c r="F127" s="16">
        <f>IF(C127&gt;Bonus!$D$9,Bonus!$D$9-'Base Dati'!C127,0)</f>
        <v>0</v>
      </c>
      <c r="G127" s="16">
        <f>IF(C127&gt;Bonus!$D$12,Bonus!$D$12-C127,0)</f>
        <v>0</v>
      </c>
      <c r="H127">
        <f t="shared" si="4"/>
        <v>130</v>
      </c>
    </row>
    <row r="128" spans="3:8" ht="12.75">
      <c r="C128">
        <f t="shared" si="5"/>
        <v>124</v>
      </c>
      <c r="D128">
        <f t="shared" si="3"/>
        <v>124</v>
      </c>
      <c r="E128" s="16">
        <f>IF(C128&lt;Bonus!$D$10,0,MAX((Bonus!$D$9-C128),(C128-Bonus!$D$9)*Bonus!$D$11))</f>
        <v>6</v>
      </c>
      <c r="F128" s="16">
        <f>IF(C128&gt;Bonus!$D$9,Bonus!$D$9-'Base Dati'!C128,0)</f>
        <v>0</v>
      </c>
      <c r="G128" s="16">
        <f>IF(C128&gt;Bonus!$D$12,Bonus!$D$12-C128,0)</f>
        <v>0</v>
      </c>
      <c r="H128">
        <f t="shared" si="4"/>
        <v>130</v>
      </c>
    </row>
    <row r="129" spans="3:8" ht="12.75">
      <c r="C129">
        <f t="shared" si="5"/>
        <v>125</v>
      </c>
      <c r="D129">
        <f t="shared" si="3"/>
        <v>125</v>
      </c>
      <c r="E129" s="16">
        <f>IF(C129&lt;Bonus!$D$10,0,MAX((Bonus!$D$9-C129),(C129-Bonus!$D$9)*Bonus!$D$11))</f>
        <v>5</v>
      </c>
      <c r="F129" s="16">
        <f>IF(C129&gt;Bonus!$D$9,Bonus!$D$9-'Base Dati'!C129,0)</f>
        <v>0</v>
      </c>
      <c r="G129" s="16">
        <f>IF(C129&gt;Bonus!$D$12,Bonus!$D$12-C129,0)</f>
        <v>0</v>
      </c>
      <c r="H129">
        <f t="shared" si="4"/>
        <v>130</v>
      </c>
    </row>
    <row r="130" spans="3:8" ht="12.75">
      <c r="C130">
        <f t="shared" si="5"/>
        <v>126</v>
      </c>
      <c r="D130">
        <f t="shared" si="3"/>
        <v>126</v>
      </c>
      <c r="E130" s="16">
        <f>IF(C130&lt;Bonus!$D$10,0,MAX((Bonus!$D$9-C130),(C130-Bonus!$D$9)*Bonus!$D$11))</f>
        <v>4</v>
      </c>
      <c r="F130" s="16">
        <f>IF(C130&gt;Bonus!$D$9,Bonus!$D$9-'Base Dati'!C130,0)</f>
        <v>0</v>
      </c>
      <c r="G130" s="16">
        <f>IF(C130&gt;Bonus!$D$12,Bonus!$D$12-C130,0)</f>
        <v>0</v>
      </c>
      <c r="H130">
        <f t="shared" si="4"/>
        <v>130</v>
      </c>
    </row>
    <row r="131" spans="3:8" ht="12.75">
      <c r="C131">
        <f t="shared" si="5"/>
        <v>127</v>
      </c>
      <c r="D131">
        <f t="shared" si="3"/>
        <v>127</v>
      </c>
      <c r="E131" s="16">
        <f>IF(C131&lt;Bonus!$D$10,0,MAX((Bonus!$D$9-C131),(C131-Bonus!$D$9)*Bonus!$D$11))</f>
        <v>3</v>
      </c>
      <c r="F131" s="16">
        <f>IF(C131&gt;Bonus!$D$9,Bonus!$D$9-'Base Dati'!C131,0)</f>
        <v>0</v>
      </c>
      <c r="G131" s="16">
        <f>IF(C131&gt;Bonus!$D$12,Bonus!$D$12-C131,0)</f>
        <v>0</v>
      </c>
      <c r="H131">
        <f t="shared" si="4"/>
        <v>130</v>
      </c>
    </row>
    <row r="132" spans="3:8" ht="12.75">
      <c r="C132">
        <f t="shared" si="5"/>
        <v>128</v>
      </c>
      <c r="D132">
        <f t="shared" si="3"/>
        <v>128</v>
      </c>
      <c r="E132" s="16">
        <f>IF(C132&lt;Bonus!$D$10,0,MAX((Bonus!$D$9-C132),(C132-Bonus!$D$9)*Bonus!$D$11))</f>
        <v>2</v>
      </c>
      <c r="F132" s="16">
        <f>IF(C132&gt;Bonus!$D$9,Bonus!$D$9-'Base Dati'!C132,0)</f>
        <v>0</v>
      </c>
      <c r="G132" s="16">
        <f>IF(C132&gt;Bonus!$D$12,Bonus!$D$12-C132,0)</f>
        <v>0</v>
      </c>
      <c r="H132">
        <f t="shared" si="4"/>
        <v>130</v>
      </c>
    </row>
    <row r="133" spans="3:8" ht="12.75">
      <c r="C133">
        <f t="shared" si="5"/>
        <v>129</v>
      </c>
      <c r="D133">
        <f t="shared" si="3"/>
        <v>129</v>
      </c>
      <c r="E133" s="16">
        <f>IF(C133&lt;Bonus!$D$10,0,MAX((Bonus!$D$9-C133),(C133-Bonus!$D$9)*Bonus!$D$11))</f>
        <v>1</v>
      </c>
      <c r="F133" s="16">
        <f>IF(C133&gt;Bonus!$D$9,Bonus!$D$9-'Base Dati'!C133,0)</f>
        <v>0</v>
      </c>
      <c r="G133" s="16">
        <f>IF(C133&gt;Bonus!$D$12,Bonus!$D$12-C133,0)</f>
        <v>0</v>
      </c>
      <c r="H133">
        <f t="shared" si="4"/>
        <v>130</v>
      </c>
    </row>
    <row r="134" spans="3:8" ht="12.75">
      <c r="C134">
        <f t="shared" si="5"/>
        <v>130</v>
      </c>
      <c r="D134">
        <f aca="true" t="shared" si="6" ref="D134:D197">C134</f>
        <v>130</v>
      </c>
      <c r="E134" s="16">
        <f>IF(C134&lt;Bonus!$D$10,0,MAX((Bonus!$D$9-C134),(C134-Bonus!$D$9)*Bonus!$D$11))</f>
        <v>0</v>
      </c>
      <c r="F134" s="16">
        <f>IF(C134&gt;Bonus!$D$9,Bonus!$D$9-'Base Dati'!C134,0)</f>
        <v>0</v>
      </c>
      <c r="G134" s="16">
        <f>IF(C134&gt;Bonus!$D$12,Bonus!$D$12-C134,0)</f>
        <v>0</v>
      </c>
      <c r="H134">
        <f aca="true" t="shared" si="7" ref="H134:H197">MAX(SUM(D134:G134),0)</f>
        <v>130</v>
      </c>
    </row>
    <row r="135" spans="3:8" ht="12.75">
      <c r="C135">
        <f aca="true" t="shared" si="8" ref="C135:C198">C134+1</f>
        <v>131</v>
      </c>
      <c r="D135">
        <f t="shared" si="6"/>
        <v>131</v>
      </c>
      <c r="E135" s="16">
        <f>IF(C135&lt;Bonus!$D$10,0,MAX((Bonus!$D$9-C135),(C135-Bonus!$D$9)*Bonus!$D$11))</f>
        <v>1</v>
      </c>
      <c r="F135" s="16">
        <f>IF(C135&gt;Bonus!$D$9,Bonus!$D$9-'Base Dati'!C135,0)</f>
        <v>-1</v>
      </c>
      <c r="G135" s="16">
        <f>IF(C135&gt;Bonus!$D$12,Bonus!$D$12-C135,0)</f>
        <v>0</v>
      </c>
      <c r="H135">
        <f t="shared" si="7"/>
        <v>131</v>
      </c>
    </row>
    <row r="136" spans="3:8" ht="12.75">
      <c r="C136">
        <f t="shared" si="8"/>
        <v>132</v>
      </c>
      <c r="D136">
        <f t="shared" si="6"/>
        <v>132</v>
      </c>
      <c r="E136" s="16">
        <f>IF(C136&lt;Bonus!$D$10,0,MAX((Bonus!$D$9-C136),(C136-Bonus!$D$9)*Bonus!$D$11))</f>
        <v>2</v>
      </c>
      <c r="F136" s="16">
        <f>IF(C136&gt;Bonus!$D$9,Bonus!$D$9-'Base Dati'!C136,0)</f>
        <v>-2</v>
      </c>
      <c r="G136" s="16">
        <f>IF(C136&gt;Bonus!$D$12,Bonus!$D$12-C136,0)</f>
        <v>0</v>
      </c>
      <c r="H136">
        <f t="shared" si="7"/>
        <v>132</v>
      </c>
    </row>
    <row r="137" spans="3:8" ht="12.75">
      <c r="C137">
        <f t="shared" si="8"/>
        <v>133</v>
      </c>
      <c r="D137">
        <f t="shared" si="6"/>
        <v>133</v>
      </c>
      <c r="E137" s="16">
        <f>IF(C137&lt;Bonus!$D$10,0,MAX((Bonus!$D$9-C137),(C137-Bonus!$D$9)*Bonus!$D$11))</f>
        <v>3</v>
      </c>
      <c r="F137" s="16">
        <f>IF(C137&gt;Bonus!$D$9,Bonus!$D$9-'Base Dati'!C137,0)</f>
        <v>-3</v>
      </c>
      <c r="G137" s="16">
        <f>IF(C137&gt;Bonus!$D$12,Bonus!$D$12-C137,0)</f>
        <v>0</v>
      </c>
      <c r="H137">
        <f t="shared" si="7"/>
        <v>133</v>
      </c>
    </row>
    <row r="138" spans="3:8" ht="12.75">
      <c r="C138">
        <f t="shared" si="8"/>
        <v>134</v>
      </c>
      <c r="D138">
        <f t="shared" si="6"/>
        <v>134</v>
      </c>
      <c r="E138" s="16">
        <f>IF(C138&lt;Bonus!$D$10,0,MAX((Bonus!$D$9-C138),(C138-Bonus!$D$9)*Bonus!$D$11))</f>
        <v>4</v>
      </c>
      <c r="F138" s="16">
        <f>IF(C138&gt;Bonus!$D$9,Bonus!$D$9-'Base Dati'!C138,0)</f>
        <v>-4</v>
      </c>
      <c r="G138" s="16">
        <f>IF(C138&gt;Bonus!$D$12,Bonus!$D$12-C138,0)</f>
        <v>0</v>
      </c>
      <c r="H138">
        <f t="shared" si="7"/>
        <v>134</v>
      </c>
    </row>
    <row r="139" spans="3:8" ht="12.75">
      <c r="C139">
        <f t="shared" si="8"/>
        <v>135</v>
      </c>
      <c r="D139">
        <f t="shared" si="6"/>
        <v>135</v>
      </c>
      <c r="E139" s="16">
        <f>IF(C139&lt;Bonus!$D$10,0,MAX((Bonus!$D$9-C139),(C139-Bonus!$D$9)*Bonus!$D$11))</f>
        <v>5</v>
      </c>
      <c r="F139" s="16">
        <f>IF(C139&gt;Bonus!$D$9,Bonus!$D$9-'Base Dati'!C139,0)</f>
        <v>-5</v>
      </c>
      <c r="G139" s="16">
        <f>IF(C139&gt;Bonus!$D$12,Bonus!$D$12-C139,0)</f>
        <v>0</v>
      </c>
      <c r="H139">
        <f t="shared" si="7"/>
        <v>135</v>
      </c>
    </row>
    <row r="140" spans="3:8" ht="12.75">
      <c r="C140">
        <f t="shared" si="8"/>
        <v>136</v>
      </c>
      <c r="D140">
        <f t="shared" si="6"/>
        <v>136</v>
      </c>
      <c r="E140" s="16">
        <f>IF(C140&lt;Bonus!$D$10,0,MAX((Bonus!$D$9-C140),(C140-Bonus!$D$9)*Bonus!$D$11))</f>
        <v>6</v>
      </c>
      <c r="F140" s="16">
        <f>IF(C140&gt;Bonus!$D$9,Bonus!$D$9-'Base Dati'!C140,0)</f>
        <v>-6</v>
      </c>
      <c r="G140" s="16">
        <f>IF(C140&gt;Bonus!$D$12,Bonus!$D$12-C140,0)</f>
        <v>0</v>
      </c>
      <c r="H140">
        <f t="shared" si="7"/>
        <v>136</v>
      </c>
    </row>
    <row r="141" spans="3:8" ht="12.75">
      <c r="C141">
        <f t="shared" si="8"/>
        <v>137</v>
      </c>
      <c r="D141">
        <f t="shared" si="6"/>
        <v>137</v>
      </c>
      <c r="E141" s="16">
        <f>IF(C141&lt;Bonus!$D$10,0,MAX((Bonus!$D$9-C141),(C141-Bonus!$D$9)*Bonus!$D$11))</f>
        <v>7</v>
      </c>
      <c r="F141" s="16">
        <f>IF(C141&gt;Bonus!$D$9,Bonus!$D$9-'Base Dati'!C141,0)</f>
        <v>-7</v>
      </c>
      <c r="G141" s="16">
        <f>IF(C141&gt;Bonus!$D$12,Bonus!$D$12-C141,0)</f>
        <v>0</v>
      </c>
      <c r="H141">
        <f t="shared" si="7"/>
        <v>137</v>
      </c>
    </row>
    <row r="142" spans="3:8" ht="12.75">
      <c r="C142">
        <f t="shared" si="8"/>
        <v>138</v>
      </c>
      <c r="D142">
        <f t="shared" si="6"/>
        <v>138</v>
      </c>
      <c r="E142" s="16">
        <f>IF(C142&lt;Bonus!$D$10,0,MAX((Bonus!$D$9-C142),(C142-Bonus!$D$9)*Bonus!$D$11))</f>
        <v>8</v>
      </c>
      <c r="F142" s="16">
        <f>IF(C142&gt;Bonus!$D$9,Bonus!$D$9-'Base Dati'!C142,0)</f>
        <v>-8</v>
      </c>
      <c r="G142" s="16">
        <f>IF(C142&gt;Bonus!$D$12,Bonus!$D$12-C142,0)</f>
        <v>0</v>
      </c>
      <c r="H142">
        <f t="shared" si="7"/>
        <v>138</v>
      </c>
    </row>
    <row r="143" spans="3:8" ht="12.75">
      <c r="C143">
        <f t="shared" si="8"/>
        <v>139</v>
      </c>
      <c r="D143">
        <f t="shared" si="6"/>
        <v>139</v>
      </c>
      <c r="E143" s="16">
        <f>IF(C143&lt;Bonus!$D$10,0,MAX((Bonus!$D$9-C143),(C143-Bonus!$D$9)*Bonus!$D$11))</f>
        <v>9</v>
      </c>
      <c r="F143" s="16">
        <f>IF(C143&gt;Bonus!$D$9,Bonus!$D$9-'Base Dati'!C143,0)</f>
        <v>-9</v>
      </c>
      <c r="G143" s="16">
        <f>IF(C143&gt;Bonus!$D$12,Bonus!$D$12-C143,0)</f>
        <v>0</v>
      </c>
      <c r="H143">
        <f t="shared" si="7"/>
        <v>139</v>
      </c>
    </row>
    <row r="144" spans="3:8" ht="12.75">
      <c r="C144">
        <f t="shared" si="8"/>
        <v>140</v>
      </c>
      <c r="D144">
        <f t="shared" si="6"/>
        <v>140</v>
      </c>
      <c r="E144" s="16">
        <f>IF(C144&lt;Bonus!$D$10,0,MAX((Bonus!$D$9-C144),(C144-Bonus!$D$9)*Bonus!$D$11))</f>
        <v>10</v>
      </c>
      <c r="F144" s="16">
        <f>IF(C144&gt;Bonus!$D$9,Bonus!$D$9-'Base Dati'!C144,0)</f>
        <v>-10</v>
      </c>
      <c r="G144" s="16">
        <f>IF(C144&gt;Bonus!$D$12,Bonus!$D$12-C144,0)</f>
        <v>0</v>
      </c>
      <c r="H144">
        <f t="shared" si="7"/>
        <v>140</v>
      </c>
    </row>
    <row r="145" spans="3:8" ht="12.75">
      <c r="C145">
        <f t="shared" si="8"/>
        <v>141</v>
      </c>
      <c r="D145">
        <f t="shared" si="6"/>
        <v>141</v>
      </c>
      <c r="E145" s="16">
        <f>IF(C145&lt;Bonus!$D$10,0,MAX((Bonus!$D$9-C145),(C145-Bonus!$D$9)*Bonus!$D$11))</f>
        <v>11</v>
      </c>
      <c r="F145" s="16">
        <f>IF(C145&gt;Bonus!$D$9,Bonus!$D$9-'Base Dati'!C145,0)</f>
        <v>-11</v>
      </c>
      <c r="G145" s="16">
        <f>IF(C145&gt;Bonus!$D$12,Bonus!$D$12-C145,0)</f>
        <v>0</v>
      </c>
      <c r="H145">
        <f t="shared" si="7"/>
        <v>141</v>
      </c>
    </row>
    <row r="146" spans="3:8" ht="12.75">
      <c r="C146">
        <f t="shared" si="8"/>
        <v>142</v>
      </c>
      <c r="D146">
        <f t="shared" si="6"/>
        <v>142</v>
      </c>
      <c r="E146" s="16">
        <f>IF(C146&lt;Bonus!$D$10,0,MAX((Bonus!$D$9-C146),(C146-Bonus!$D$9)*Bonus!$D$11))</f>
        <v>12</v>
      </c>
      <c r="F146" s="16">
        <f>IF(C146&gt;Bonus!$D$9,Bonus!$D$9-'Base Dati'!C146,0)</f>
        <v>-12</v>
      </c>
      <c r="G146" s="16">
        <f>IF(C146&gt;Bonus!$D$12,Bonus!$D$12-C146,0)</f>
        <v>0</v>
      </c>
      <c r="H146">
        <f t="shared" si="7"/>
        <v>142</v>
      </c>
    </row>
    <row r="147" spans="3:8" ht="12.75">
      <c r="C147">
        <f t="shared" si="8"/>
        <v>143</v>
      </c>
      <c r="D147">
        <f t="shared" si="6"/>
        <v>143</v>
      </c>
      <c r="E147" s="16">
        <f>IF(C147&lt;Bonus!$D$10,0,MAX((Bonus!$D$9-C147),(C147-Bonus!$D$9)*Bonus!$D$11))</f>
        <v>13</v>
      </c>
      <c r="F147" s="16">
        <f>IF(C147&gt;Bonus!$D$9,Bonus!$D$9-'Base Dati'!C147,0)</f>
        <v>-13</v>
      </c>
      <c r="G147" s="16">
        <f>IF(C147&gt;Bonus!$D$12,Bonus!$D$12-C147,0)</f>
        <v>0</v>
      </c>
      <c r="H147">
        <f t="shared" si="7"/>
        <v>143</v>
      </c>
    </row>
    <row r="148" spans="3:8" ht="12.75">
      <c r="C148">
        <f t="shared" si="8"/>
        <v>144</v>
      </c>
      <c r="D148">
        <f t="shared" si="6"/>
        <v>144</v>
      </c>
      <c r="E148" s="16">
        <f>IF(C148&lt;Bonus!$D$10,0,MAX((Bonus!$D$9-C148),(C148-Bonus!$D$9)*Bonus!$D$11))</f>
        <v>14</v>
      </c>
      <c r="F148" s="16">
        <f>IF(C148&gt;Bonus!$D$9,Bonus!$D$9-'Base Dati'!C148,0)</f>
        <v>-14</v>
      </c>
      <c r="G148" s="16">
        <f>IF(C148&gt;Bonus!$D$12,Bonus!$D$12-C148,0)</f>
        <v>0</v>
      </c>
      <c r="H148">
        <f t="shared" si="7"/>
        <v>144</v>
      </c>
    </row>
    <row r="149" spans="3:8" ht="12.75">
      <c r="C149">
        <f t="shared" si="8"/>
        <v>145</v>
      </c>
      <c r="D149">
        <f t="shared" si="6"/>
        <v>145</v>
      </c>
      <c r="E149" s="16">
        <f>IF(C149&lt;Bonus!$D$10,0,MAX((Bonus!$D$9-C149),(C149-Bonus!$D$9)*Bonus!$D$11))</f>
        <v>15</v>
      </c>
      <c r="F149" s="16">
        <f>IF(C149&gt;Bonus!$D$9,Bonus!$D$9-'Base Dati'!C149,0)</f>
        <v>-15</v>
      </c>
      <c r="G149" s="16">
        <f>IF(C149&gt;Bonus!$D$12,Bonus!$D$12-C149,0)</f>
        <v>0</v>
      </c>
      <c r="H149">
        <f t="shared" si="7"/>
        <v>145</v>
      </c>
    </row>
    <row r="150" spans="3:8" ht="12.75">
      <c r="C150">
        <f t="shared" si="8"/>
        <v>146</v>
      </c>
      <c r="D150">
        <f t="shared" si="6"/>
        <v>146</v>
      </c>
      <c r="E150" s="16">
        <f>IF(C150&lt;Bonus!$D$10,0,MAX((Bonus!$D$9-C150),(C150-Bonus!$D$9)*Bonus!$D$11))</f>
        <v>16</v>
      </c>
      <c r="F150" s="16">
        <f>IF(C150&gt;Bonus!$D$9,Bonus!$D$9-'Base Dati'!C150,0)</f>
        <v>-16</v>
      </c>
      <c r="G150" s="16">
        <f>IF(C150&gt;Bonus!$D$12,Bonus!$D$12-C150,0)</f>
        <v>0</v>
      </c>
      <c r="H150">
        <f t="shared" si="7"/>
        <v>146</v>
      </c>
    </row>
    <row r="151" spans="3:8" ht="12.75">
      <c r="C151">
        <f t="shared" si="8"/>
        <v>147</v>
      </c>
      <c r="D151">
        <f t="shared" si="6"/>
        <v>147</v>
      </c>
      <c r="E151" s="16">
        <f>IF(C151&lt;Bonus!$D$10,0,MAX((Bonus!$D$9-C151),(C151-Bonus!$D$9)*Bonus!$D$11))</f>
        <v>17</v>
      </c>
      <c r="F151" s="16">
        <f>IF(C151&gt;Bonus!$D$9,Bonus!$D$9-'Base Dati'!C151,0)</f>
        <v>-17</v>
      </c>
      <c r="G151" s="16">
        <f>IF(C151&gt;Bonus!$D$12,Bonus!$D$12-C151,0)</f>
        <v>0</v>
      </c>
      <c r="H151">
        <f t="shared" si="7"/>
        <v>147</v>
      </c>
    </row>
    <row r="152" spans="3:8" ht="12.75">
      <c r="C152">
        <f t="shared" si="8"/>
        <v>148</v>
      </c>
      <c r="D152">
        <f t="shared" si="6"/>
        <v>148</v>
      </c>
      <c r="E152" s="16">
        <f>IF(C152&lt;Bonus!$D$10,0,MAX((Bonus!$D$9-C152),(C152-Bonus!$D$9)*Bonus!$D$11))</f>
        <v>18</v>
      </c>
      <c r="F152" s="16">
        <f>IF(C152&gt;Bonus!$D$9,Bonus!$D$9-'Base Dati'!C152,0)</f>
        <v>-18</v>
      </c>
      <c r="G152" s="16">
        <f>IF(C152&gt;Bonus!$D$12,Bonus!$D$12-C152,0)</f>
        <v>0</v>
      </c>
      <c r="H152">
        <f t="shared" si="7"/>
        <v>148</v>
      </c>
    </row>
    <row r="153" spans="3:8" ht="12.75">
      <c r="C153">
        <f t="shared" si="8"/>
        <v>149</v>
      </c>
      <c r="D153">
        <f t="shared" si="6"/>
        <v>149</v>
      </c>
      <c r="E153" s="16">
        <f>IF(C153&lt;Bonus!$D$10,0,MAX((Bonus!$D$9-C153),(C153-Bonus!$D$9)*Bonus!$D$11))</f>
        <v>19</v>
      </c>
      <c r="F153" s="16">
        <f>IF(C153&gt;Bonus!$D$9,Bonus!$D$9-'Base Dati'!C153,0)</f>
        <v>-19</v>
      </c>
      <c r="G153" s="16">
        <f>IF(C153&gt;Bonus!$D$12,Bonus!$D$12-C153,0)</f>
        <v>0</v>
      </c>
      <c r="H153">
        <f t="shared" si="7"/>
        <v>149</v>
      </c>
    </row>
    <row r="154" spans="3:8" ht="12.75">
      <c r="C154">
        <f t="shared" si="8"/>
        <v>150</v>
      </c>
      <c r="D154">
        <f t="shared" si="6"/>
        <v>150</v>
      </c>
      <c r="E154" s="16">
        <f>IF(C154&lt;Bonus!$D$10,0,MAX((Bonus!$D$9-C154),(C154-Bonus!$D$9)*Bonus!$D$11))</f>
        <v>20</v>
      </c>
      <c r="F154" s="16">
        <f>IF(C154&gt;Bonus!$D$9,Bonus!$D$9-'Base Dati'!C154,0)</f>
        <v>-20</v>
      </c>
      <c r="G154" s="16">
        <f>IF(C154&gt;Bonus!$D$12,Bonus!$D$12-C154,0)</f>
        <v>0</v>
      </c>
      <c r="H154">
        <f t="shared" si="7"/>
        <v>150</v>
      </c>
    </row>
    <row r="155" spans="3:8" ht="12.75">
      <c r="C155">
        <f t="shared" si="8"/>
        <v>151</v>
      </c>
      <c r="D155">
        <f t="shared" si="6"/>
        <v>151</v>
      </c>
      <c r="E155" s="16">
        <f>IF(C155&lt;Bonus!$D$10,0,MAX((Bonus!$D$9-C155),(C155-Bonus!$D$9)*Bonus!$D$11))</f>
        <v>21</v>
      </c>
      <c r="F155" s="16">
        <f>IF(C155&gt;Bonus!$D$9,Bonus!$D$9-'Base Dati'!C155,0)</f>
        <v>-21</v>
      </c>
      <c r="G155" s="16">
        <f>IF(C155&gt;Bonus!$D$12,Bonus!$D$12-C155,0)</f>
        <v>0</v>
      </c>
      <c r="H155">
        <f t="shared" si="7"/>
        <v>151</v>
      </c>
    </row>
    <row r="156" spans="3:8" ht="12.75">
      <c r="C156">
        <f t="shared" si="8"/>
        <v>152</v>
      </c>
      <c r="D156">
        <f t="shared" si="6"/>
        <v>152</v>
      </c>
      <c r="E156" s="16">
        <f>IF(C156&lt;Bonus!$D$10,0,MAX((Bonus!$D$9-C156),(C156-Bonus!$D$9)*Bonus!$D$11))</f>
        <v>22</v>
      </c>
      <c r="F156" s="16">
        <f>IF(C156&gt;Bonus!$D$9,Bonus!$D$9-'Base Dati'!C156,0)</f>
        <v>-22</v>
      </c>
      <c r="G156" s="16">
        <f>IF(C156&gt;Bonus!$D$12,Bonus!$D$12-C156,0)</f>
        <v>0</v>
      </c>
      <c r="H156">
        <f t="shared" si="7"/>
        <v>152</v>
      </c>
    </row>
    <row r="157" spans="3:8" ht="12.75">
      <c r="C157">
        <f t="shared" si="8"/>
        <v>153</v>
      </c>
      <c r="D157">
        <f t="shared" si="6"/>
        <v>153</v>
      </c>
      <c r="E157" s="16">
        <f>IF(C157&lt;Bonus!$D$10,0,MAX((Bonus!$D$9-C157),(C157-Bonus!$D$9)*Bonus!$D$11))</f>
        <v>23</v>
      </c>
      <c r="F157" s="16">
        <f>IF(C157&gt;Bonus!$D$9,Bonus!$D$9-'Base Dati'!C157,0)</f>
        <v>-23</v>
      </c>
      <c r="G157" s="16">
        <f>IF(C157&gt;Bonus!$D$12,Bonus!$D$12-C157,0)</f>
        <v>0</v>
      </c>
      <c r="H157">
        <f t="shared" si="7"/>
        <v>153</v>
      </c>
    </row>
    <row r="158" spans="3:8" ht="12.75">
      <c r="C158">
        <f t="shared" si="8"/>
        <v>154</v>
      </c>
      <c r="D158">
        <f t="shared" si="6"/>
        <v>154</v>
      </c>
      <c r="E158" s="16">
        <f>IF(C158&lt;Bonus!$D$10,0,MAX((Bonus!$D$9-C158),(C158-Bonus!$D$9)*Bonus!$D$11))</f>
        <v>24</v>
      </c>
      <c r="F158" s="16">
        <f>IF(C158&gt;Bonus!$D$9,Bonus!$D$9-'Base Dati'!C158,0)</f>
        <v>-24</v>
      </c>
      <c r="G158" s="16">
        <f>IF(C158&gt;Bonus!$D$12,Bonus!$D$12-C158,0)</f>
        <v>0</v>
      </c>
      <c r="H158">
        <f t="shared" si="7"/>
        <v>154</v>
      </c>
    </row>
    <row r="159" spans="3:8" ht="12.75">
      <c r="C159">
        <f t="shared" si="8"/>
        <v>155</v>
      </c>
      <c r="D159">
        <f t="shared" si="6"/>
        <v>155</v>
      </c>
      <c r="E159" s="16">
        <f>IF(C159&lt;Bonus!$D$10,0,MAX((Bonus!$D$9-C159),(C159-Bonus!$D$9)*Bonus!$D$11))</f>
        <v>25</v>
      </c>
      <c r="F159" s="16">
        <f>IF(C159&gt;Bonus!$D$9,Bonus!$D$9-'Base Dati'!C159,0)</f>
        <v>-25</v>
      </c>
      <c r="G159" s="16">
        <f>IF(C159&gt;Bonus!$D$12,Bonus!$D$12-C159,0)</f>
        <v>0</v>
      </c>
      <c r="H159">
        <f t="shared" si="7"/>
        <v>155</v>
      </c>
    </row>
    <row r="160" spans="3:8" ht="12.75">
      <c r="C160">
        <f t="shared" si="8"/>
        <v>156</v>
      </c>
      <c r="D160">
        <f t="shared" si="6"/>
        <v>156</v>
      </c>
      <c r="E160" s="16">
        <f>IF(C160&lt;Bonus!$D$10,0,MAX((Bonus!$D$9-C160),(C160-Bonus!$D$9)*Bonus!$D$11))</f>
        <v>26</v>
      </c>
      <c r="F160" s="16">
        <f>IF(C160&gt;Bonus!$D$9,Bonus!$D$9-'Base Dati'!C160,0)</f>
        <v>-26</v>
      </c>
      <c r="G160" s="16">
        <f>IF(C160&gt;Bonus!$D$12,Bonus!$D$12-C160,0)</f>
        <v>0</v>
      </c>
      <c r="H160">
        <f t="shared" si="7"/>
        <v>156</v>
      </c>
    </row>
    <row r="161" spans="3:8" ht="12.75">
      <c r="C161">
        <f t="shared" si="8"/>
        <v>157</v>
      </c>
      <c r="D161">
        <f t="shared" si="6"/>
        <v>157</v>
      </c>
      <c r="E161" s="16">
        <f>IF(C161&lt;Bonus!$D$10,0,MAX((Bonus!$D$9-C161),(C161-Bonus!$D$9)*Bonus!$D$11))</f>
        <v>27</v>
      </c>
      <c r="F161" s="16">
        <f>IF(C161&gt;Bonus!$D$9,Bonus!$D$9-'Base Dati'!C161,0)</f>
        <v>-27</v>
      </c>
      <c r="G161" s="16">
        <f>IF(C161&gt;Bonus!$D$12,Bonus!$D$12-C161,0)</f>
        <v>0</v>
      </c>
      <c r="H161">
        <f t="shared" si="7"/>
        <v>157</v>
      </c>
    </row>
    <row r="162" spans="3:8" ht="12.75">
      <c r="C162">
        <f t="shared" si="8"/>
        <v>158</v>
      </c>
      <c r="D162">
        <f t="shared" si="6"/>
        <v>158</v>
      </c>
      <c r="E162" s="16">
        <f>IF(C162&lt;Bonus!$D$10,0,MAX((Bonus!$D$9-C162),(C162-Bonus!$D$9)*Bonus!$D$11))</f>
        <v>28</v>
      </c>
      <c r="F162" s="16">
        <f>IF(C162&gt;Bonus!$D$9,Bonus!$D$9-'Base Dati'!C162,0)</f>
        <v>-28</v>
      </c>
      <c r="G162" s="16">
        <f>IF(C162&gt;Bonus!$D$12,Bonus!$D$12-C162,0)</f>
        <v>0</v>
      </c>
      <c r="H162">
        <f t="shared" si="7"/>
        <v>158</v>
      </c>
    </row>
    <row r="163" spans="3:8" ht="12.75">
      <c r="C163">
        <f t="shared" si="8"/>
        <v>159</v>
      </c>
      <c r="D163">
        <f t="shared" si="6"/>
        <v>159</v>
      </c>
      <c r="E163" s="16">
        <f>IF(C163&lt;Bonus!$D$10,0,MAX((Bonus!$D$9-C163),(C163-Bonus!$D$9)*Bonus!$D$11))</f>
        <v>29</v>
      </c>
      <c r="F163" s="16">
        <f>IF(C163&gt;Bonus!$D$9,Bonus!$D$9-'Base Dati'!C163,0)</f>
        <v>-29</v>
      </c>
      <c r="G163" s="16">
        <f>IF(C163&gt;Bonus!$D$12,Bonus!$D$12-C163,0)</f>
        <v>0</v>
      </c>
      <c r="H163">
        <f t="shared" si="7"/>
        <v>159</v>
      </c>
    </row>
    <row r="164" spans="3:8" ht="12.75">
      <c r="C164">
        <f t="shared" si="8"/>
        <v>160</v>
      </c>
      <c r="D164">
        <f t="shared" si="6"/>
        <v>160</v>
      </c>
      <c r="E164" s="16">
        <f>IF(C164&lt;Bonus!$D$10,0,MAX((Bonus!$D$9-C164),(C164-Bonus!$D$9)*Bonus!$D$11))</f>
        <v>30</v>
      </c>
      <c r="F164" s="16">
        <f>IF(C164&gt;Bonus!$D$9,Bonus!$D$9-'Base Dati'!C164,0)</f>
        <v>-30</v>
      </c>
      <c r="G164" s="16">
        <f>IF(C164&gt;Bonus!$D$12,Bonus!$D$12-C164,0)</f>
        <v>0</v>
      </c>
      <c r="H164">
        <f t="shared" si="7"/>
        <v>160</v>
      </c>
    </row>
    <row r="165" spans="3:8" ht="12.75">
      <c r="C165">
        <f t="shared" si="8"/>
        <v>161</v>
      </c>
      <c r="D165">
        <f t="shared" si="6"/>
        <v>161</v>
      </c>
      <c r="E165" s="16">
        <f>IF(C165&lt;Bonus!$D$10,0,MAX((Bonus!$D$9-C165),(C165-Bonus!$D$9)*Bonus!$D$11))</f>
        <v>31</v>
      </c>
      <c r="F165" s="16">
        <f>IF(C165&gt;Bonus!$D$9,Bonus!$D$9-'Base Dati'!C165,0)</f>
        <v>-31</v>
      </c>
      <c r="G165" s="16">
        <f>IF(C165&gt;Bonus!$D$12,Bonus!$D$12-C165,0)</f>
        <v>0</v>
      </c>
      <c r="H165">
        <f t="shared" si="7"/>
        <v>161</v>
      </c>
    </row>
    <row r="166" spans="3:8" ht="12.75">
      <c r="C166">
        <f t="shared" si="8"/>
        <v>162</v>
      </c>
      <c r="D166">
        <f t="shared" si="6"/>
        <v>162</v>
      </c>
      <c r="E166" s="16">
        <f>IF(C166&lt;Bonus!$D$10,0,MAX((Bonus!$D$9-C166),(C166-Bonus!$D$9)*Bonus!$D$11))</f>
        <v>32</v>
      </c>
      <c r="F166" s="16">
        <f>IF(C166&gt;Bonus!$D$9,Bonus!$D$9-'Base Dati'!C166,0)</f>
        <v>-32</v>
      </c>
      <c r="G166" s="16">
        <f>IF(C166&gt;Bonus!$D$12,Bonus!$D$12-C166,0)</f>
        <v>0</v>
      </c>
      <c r="H166">
        <f t="shared" si="7"/>
        <v>162</v>
      </c>
    </row>
    <row r="167" spans="3:8" ht="12.75">
      <c r="C167">
        <f t="shared" si="8"/>
        <v>163</v>
      </c>
      <c r="D167">
        <f t="shared" si="6"/>
        <v>163</v>
      </c>
      <c r="E167" s="16">
        <f>IF(C167&lt;Bonus!$D$10,0,MAX((Bonus!$D$9-C167),(C167-Bonus!$D$9)*Bonus!$D$11))</f>
        <v>33</v>
      </c>
      <c r="F167" s="16">
        <f>IF(C167&gt;Bonus!$D$9,Bonus!$D$9-'Base Dati'!C167,0)</f>
        <v>-33</v>
      </c>
      <c r="G167" s="16">
        <f>IF(C167&gt;Bonus!$D$12,Bonus!$D$12-C167,0)</f>
        <v>0</v>
      </c>
      <c r="H167">
        <f t="shared" si="7"/>
        <v>163</v>
      </c>
    </row>
    <row r="168" spans="3:8" ht="12.75">
      <c r="C168">
        <f t="shared" si="8"/>
        <v>164</v>
      </c>
      <c r="D168">
        <f t="shared" si="6"/>
        <v>164</v>
      </c>
      <c r="E168" s="16">
        <f>IF(C168&lt;Bonus!$D$10,0,MAX((Bonus!$D$9-C168),(C168-Bonus!$D$9)*Bonus!$D$11))</f>
        <v>34</v>
      </c>
      <c r="F168" s="16">
        <f>IF(C168&gt;Bonus!$D$9,Bonus!$D$9-'Base Dati'!C168,0)</f>
        <v>-34</v>
      </c>
      <c r="G168" s="16">
        <f>IF(C168&gt;Bonus!$D$12,Bonus!$D$12-C168,0)</f>
        <v>0</v>
      </c>
      <c r="H168">
        <f t="shared" si="7"/>
        <v>164</v>
      </c>
    </row>
    <row r="169" spans="3:8" ht="12.75">
      <c r="C169">
        <f t="shared" si="8"/>
        <v>165</v>
      </c>
      <c r="D169">
        <f t="shared" si="6"/>
        <v>165</v>
      </c>
      <c r="E169" s="16">
        <f>IF(C169&lt;Bonus!$D$10,0,MAX((Bonus!$D$9-C169),(C169-Bonus!$D$9)*Bonus!$D$11))</f>
        <v>35</v>
      </c>
      <c r="F169" s="16">
        <f>IF(C169&gt;Bonus!$D$9,Bonus!$D$9-'Base Dati'!C169,0)</f>
        <v>-35</v>
      </c>
      <c r="G169" s="16">
        <f>IF(C169&gt;Bonus!$D$12,Bonus!$D$12-C169,0)</f>
        <v>0</v>
      </c>
      <c r="H169">
        <f t="shared" si="7"/>
        <v>165</v>
      </c>
    </row>
    <row r="170" spans="3:8" ht="12.75">
      <c r="C170">
        <f t="shared" si="8"/>
        <v>166</v>
      </c>
      <c r="D170">
        <f t="shared" si="6"/>
        <v>166</v>
      </c>
      <c r="E170" s="16">
        <f>IF(C170&lt;Bonus!$D$10,0,MAX((Bonus!$D$9-C170),(C170-Bonus!$D$9)*Bonus!$D$11))</f>
        <v>36</v>
      </c>
      <c r="F170" s="16">
        <f>IF(C170&gt;Bonus!$D$9,Bonus!$D$9-'Base Dati'!C170,0)</f>
        <v>-36</v>
      </c>
      <c r="G170" s="16">
        <f>IF(C170&gt;Bonus!$D$12,Bonus!$D$12-C170,0)</f>
        <v>0</v>
      </c>
      <c r="H170">
        <f t="shared" si="7"/>
        <v>166</v>
      </c>
    </row>
    <row r="171" spans="3:8" ht="12.75">
      <c r="C171">
        <f t="shared" si="8"/>
        <v>167</v>
      </c>
      <c r="D171">
        <f t="shared" si="6"/>
        <v>167</v>
      </c>
      <c r="E171" s="16">
        <f>IF(C171&lt;Bonus!$D$10,0,MAX((Bonus!$D$9-C171),(C171-Bonus!$D$9)*Bonus!$D$11))</f>
        <v>37</v>
      </c>
      <c r="F171" s="16">
        <f>IF(C171&gt;Bonus!$D$9,Bonus!$D$9-'Base Dati'!C171,0)</f>
        <v>-37</v>
      </c>
      <c r="G171" s="16">
        <f>IF(C171&gt;Bonus!$D$12,Bonus!$D$12-C171,0)</f>
        <v>0</v>
      </c>
      <c r="H171">
        <f t="shared" si="7"/>
        <v>167</v>
      </c>
    </row>
    <row r="172" spans="3:8" ht="12.75">
      <c r="C172">
        <f t="shared" si="8"/>
        <v>168</v>
      </c>
      <c r="D172">
        <f t="shared" si="6"/>
        <v>168</v>
      </c>
      <c r="E172" s="16">
        <f>IF(C172&lt;Bonus!$D$10,0,MAX((Bonus!$D$9-C172),(C172-Bonus!$D$9)*Bonus!$D$11))</f>
        <v>38</v>
      </c>
      <c r="F172" s="16">
        <f>IF(C172&gt;Bonus!$D$9,Bonus!$D$9-'Base Dati'!C172,0)</f>
        <v>-38</v>
      </c>
      <c r="G172" s="16">
        <f>IF(C172&gt;Bonus!$D$12,Bonus!$D$12-C172,0)</f>
        <v>0</v>
      </c>
      <c r="H172">
        <f t="shared" si="7"/>
        <v>168</v>
      </c>
    </row>
    <row r="173" spans="3:8" ht="12.75">
      <c r="C173">
        <f t="shared" si="8"/>
        <v>169</v>
      </c>
      <c r="D173">
        <f t="shared" si="6"/>
        <v>169</v>
      </c>
      <c r="E173" s="16">
        <f>IF(C173&lt;Bonus!$D$10,0,MAX((Bonus!$D$9-C173),(C173-Bonus!$D$9)*Bonus!$D$11))</f>
        <v>39</v>
      </c>
      <c r="F173" s="16">
        <f>IF(C173&gt;Bonus!$D$9,Bonus!$D$9-'Base Dati'!C173,0)</f>
        <v>-39</v>
      </c>
      <c r="G173" s="16">
        <f>IF(C173&gt;Bonus!$D$12,Bonus!$D$12-C173,0)</f>
        <v>0</v>
      </c>
      <c r="H173">
        <f t="shared" si="7"/>
        <v>169</v>
      </c>
    </row>
    <row r="174" spans="3:8" ht="12.75">
      <c r="C174">
        <f t="shared" si="8"/>
        <v>170</v>
      </c>
      <c r="D174">
        <f t="shared" si="6"/>
        <v>170</v>
      </c>
      <c r="E174" s="16">
        <f>IF(C174&lt;Bonus!$D$10,0,MAX((Bonus!$D$9-C174),(C174-Bonus!$D$9)*Bonus!$D$11))</f>
        <v>40</v>
      </c>
      <c r="F174" s="16">
        <f>IF(C174&gt;Bonus!$D$9,Bonus!$D$9-'Base Dati'!C174,0)</f>
        <v>-40</v>
      </c>
      <c r="G174" s="16">
        <f>IF(C174&gt;Bonus!$D$12,Bonus!$D$12-C174,0)</f>
        <v>0</v>
      </c>
      <c r="H174">
        <f t="shared" si="7"/>
        <v>170</v>
      </c>
    </row>
    <row r="175" spans="3:8" ht="12.75">
      <c r="C175">
        <f t="shared" si="8"/>
        <v>171</v>
      </c>
      <c r="D175">
        <f t="shared" si="6"/>
        <v>171</v>
      </c>
      <c r="E175" s="16">
        <f>IF(C175&lt;Bonus!$D$10,0,MAX((Bonus!$D$9-C175),(C175-Bonus!$D$9)*Bonus!$D$11))</f>
        <v>41</v>
      </c>
      <c r="F175" s="16">
        <f>IF(C175&gt;Bonus!$D$9,Bonus!$D$9-'Base Dati'!C175,0)</f>
        <v>-41</v>
      </c>
      <c r="G175" s="16">
        <f>IF(C175&gt;Bonus!$D$12,Bonus!$D$12-C175,0)</f>
        <v>-1</v>
      </c>
      <c r="H175">
        <f t="shared" si="7"/>
        <v>170</v>
      </c>
    </row>
    <row r="176" spans="3:8" ht="12.75">
      <c r="C176">
        <f t="shared" si="8"/>
        <v>172</v>
      </c>
      <c r="D176">
        <f t="shared" si="6"/>
        <v>172</v>
      </c>
      <c r="E176" s="16">
        <f>IF(C176&lt;Bonus!$D$10,0,MAX((Bonus!$D$9-C176),(C176-Bonus!$D$9)*Bonus!$D$11))</f>
        <v>42</v>
      </c>
      <c r="F176" s="16">
        <f>IF(C176&gt;Bonus!$D$9,Bonus!$D$9-'Base Dati'!C176,0)</f>
        <v>-42</v>
      </c>
      <c r="G176" s="16">
        <f>IF(C176&gt;Bonus!$D$12,Bonus!$D$12-C176,0)</f>
        <v>-2</v>
      </c>
      <c r="H176">
        <f t="shared" si="7"/>
        <v>170</v>
      </c>
    </row>
    <row r="177" spans="3:8" ht="12.75">
      <c r="C177">
        <f t="shared" si="8"/>
        <v>173</v>
      </c>
      <c r="D177">
        <f t="shared" si="6"/>
        <v>173</v>
      </c>
      <c r="E177" s="16">
        <f>IF(C177&lt;Bonus!$D$10,0,MAX((Bonus!$D$9-C177),(C177-Bonus!$D$9)*Bonus!$D$11))</f>
        <v>43</v>
      </c>
      <c r="F177" s="16">
        <f>IF(C177&gt;Bonus!$D$9,Bonus!$D$9-'Base Dati'!C177,0)</f>
        <v>-43</v>
      </c>
      <c r="G177" s="16">
        <f>IF(C177&gt;Bonus!$D$12,Bonus!$D$12-C177,0)</f>
        <v>-3</v>
      </c>
      <c r="H177">
        <f t="shared" si="7"/>
        <v>170</v>
      </c>
    </row>
    <row r="178" spans="3:8" ht="12.75">
      <c r="C178">
        <f t="shared" si="8"/>
        <v>174</v>
      </c>
      <c r="D178">
        <f t="shared" si="6"/>
        <v>174</v>
      </c>
      <c r="E178" s="16">
        <f>IF(C178&lt;Bonus!$D$10,0,MAX((Bonus!$D$9-C178),(C178-Bonus!$D$9)*Bonus!$D$11))</f>
        <v>44</v>
      </c>
      <c r="F178" s="16">
        <f>IF(C178&gt;Bonus!$D$9,Bonus!$D$9-'Base Dati'!C178,0)</f>
        <v>-44</v>
      </c>
      <c r="G178" s="16">
        <f>IF(C178&gt;Bonus!$D$12,Bonus!$D$12-C178,0)</f>
        <v>-4</v>
      </c>
      <c r="H178">
        <f t="shared" si="7"/>
        <v>170</v>
      </c>
    </row>
    <row r="179" spans="3:8" ht="12.75">
      <c r="C179">
        <f t="shared" si="8"/>
        <v>175</v>
      </c>
      <c r="D179">
        <f t="shared" si="6"/>
        <v>175</v>
      </c>
      <c r="E179" s="16">
        <f>IF(C179&lt;Bonus!$D$10,0,MAX((Bonus!$D$9-C179),(C179-Bonus!$D$9)*Bonus!$D$11))</f>
        <v>45</v>
      </c>
      <c r="F179" s="16">
        <f>IF(C179&gt;Bonus!$D$9,Bonus!$D$9-'Base Dati'!C179,0)</f>
        <v>-45</v>
      </c>
      <c r="G179" s="16">
        <f>IF(C179&gt;Bonus!$D$12,Bonus!$D$12-C179,0)</f>
        <v>-5</v>
      </c>
      <c r="H179">
        <f t="shared" si="7"/>
        <v>170</v>
      </c>
    </row>
    <row r="180" spans="3:8" ht="12.75">
      <c r="C180">
        <f t="shared" si="8"/>
        <v>176</v>
      </c>
      <c r="D180">
        <f t="shared" si="6"/>
        <v>176</v>
      </c>
      <c r="E180" s="16">
        <f>IF(C180&lt;Bonus!$D$10,0,MAX((Bonus!$D$9-C180),(C180-Bonus!$D$9)*Bonus!$D$11))</f>
        <v>46</v>
      </c>
      <c r="F180" s="16">
        <f>IF(C180&gt;Bonus!$D$9,Bonus!$D$9-'Base Dati'!C180,0)</f>
        <v>-46</v>
      </c>
      <c r="G180" s="16">
        <f>IF(C180&gt;Bonus!$D$12,Bonus!$D$12-C180,0)</f>
        <v>-6</v>
      </c>
      <c r="H180">
        <f t="shared" si="7"/>
        <v>170</v>
      </c>
    </row>
    <row r="181" spans="3:8" ht="12.75">
      <c r="C181">
        <f t="shared" si="8"/>
        <v>177</v>
      </c>
      <c r="D181">
        <f t="shared" si="6"/>
        <v>177</v>
      </c>
      <c r="E181" s="16">
        <f>IF(C181&lt;Bonus!$D$10,0,MAX((Bonus!$D$9-C181),(C181-Bonus!$D$9)*Bonus!$D$11))</f>
        <v>47</v>
      </c>
      <c r="F181" s="16">
        <f>IF(C181&gt;Bonus!$D$9,Bonus!$D$9-'Base Dati'!C181,0)</f>
        <v>-47</v>
      </c>
      <c r="G181" s="16">
        <f>IF(C181&gt;Bonus!$D$12,Bonus!$D$12-C181,0)</f>
        <v>-7</v>
      </c>
      <c r="H181">
        <f t="shared" si="7"/>
        <v>170</v>
      </c>
    </row>
    <row r="182" spans="3:8" ht="12.75">
      <c r="C182">
        <f t="shared" si="8"/>
        <v>178</v>
      </c>
      <c r="D182">
        <f t="shared" si="6"/>
        <v>178</v>
      </c>
      <c r="E182" s="16">
        <f>IF(C182&lt;Bonus!$D$10,0,MAX((Bonus!$D$9-C182),(C182-Bonus!$D$9)*Bonus!$D$11))</f>
        <v>48</v>
      </c>
      <c r="F182" s="16">
        <f>IF(C182&gt;Bonus!$D$9,Bonus!$D$9-'Base Dati'!C182,0)</f>
        <v>-48</v>
      </c>
      <c r="G182" s="16">
        <f>IF(C182&gt;Bonus!$D$12,Bonus!$D$12-C182,0)</f>
        <v>-8</v>
      </c>
      <c r="H182">
        <f t="shared" si="7"/>
        <v>170</v>
      </c>
    </row>
    <row r="183" spans="3:8" ht="12.75">
      <c r="C183">
        <f t="shared" si="8"/>
        <v>179</v>
      </c>
      <c r="D183">
        <f t="shared" si="6"/>
        <v>179</v>
      </c>
      <c r="E183" s="16">
        <f>IF(C183&lt;Bonus!$D$10,0,MAX((Bonus!$D$9-C183),(C183-Bonus!$D$9)*Bonus!$D$11))</f>
        <v>49</v>
      </c>
      <c r="F183" s="16">
        <f>IF(C183&gt;Bonus!$D$9,Bonus!$D$9-'Base Dati'!C183,0)</f>
        <v>-49</v>
      </c>
      <c r="G183" s="16">
        <f>IF(C183&gt;Bonus!$D$12,Bonus!$D$12-C183,0)</f>
        <v>-9</v>
      </c>
      <c r="H183">
        <f t="shared" si="7"/>
        <v>170</v>
      </c>
    </row>
    <row r="184" spans="3:8" ht="12.75">
      <c r="C184">
        <f t="shared" si="8"/>
        <v>180</v>
      </c>
      <c r="D184">
        <f t="shared" si="6"/>
        <v>180</v>
      </c>
      <c r="E184" s="16">
        <f>IF(C184&lt;Bonus!$D$10,0,MAX((Bonus!$D$9-C184),(C184-Bonus!$D$9)*Bonus!$D$11))</f>
        <v>50</v>
      </c>
      <c r="F184" s="16">
        <f>IF(C184&gt;Bonus!$D$9,Bonus!$D$9-'Base Dati'!C184,0)</f>
        <v>-50</v>
      </c>
      <c r="G184" s="16">
        <f>IF(C184&gt;Bonus!$D$12,Bonus!$D$12-C184,0)</f>
        <v>-10</v>
      </c>
      <c r="H184">
        <f t="shared" si="7"/>
        <v>170</v>
      </c>
    </row>
    <row r="185" spans="3:8" ht="12.75">
      <c r="C185">
        <f t="shared" si="8"/>
        <v>181</v>
      </c>
      <c r="D185">
        <f t="shared" si="6"/>
        <v>181</v>
      </c>
      <c r="E185" s="16">
        <f>IF(C185&lt;Bonus!$D$10,0,MAX((Bonus!$D$9-C185),(C185-Bonus!$D$9)*Bonus!$D$11))</f>
        <v>51</v>
      </c>
      <c r="F185" s="16">
        <f>IF(C185&gt;Bonus!$D$9,Bonus!$D$9-'Base Dati'!C185,0)</f>
        <v>-51</v>
      </c>
      <c r="G185" s="16">
        <f>IF(C185&gt;Bonus!$D$12,Bonus!$D$12-C185,0)</f>
        <v>-11</v>
      </c>
      <c r="H185">
        <f t="shared" si="7"/>
        <v>170</v>
      </c>
    </row>
    <row r="186" spans="3:8" ht="12.75">
      <c r="C186">
        <f t="shared" si="8"/>
        <v>182</v>
      </c>
      <c r="D186">
        <f t="shared" si="6"/>
        <v>182</v>
      </c>
      <c r="E186" s="16">
        <f>IF(C186&lt;Bonus!$D$10,0,MAX((Bonus!$D$9-C186),(C186-Bonus!$D$9)*Bonus!$D$11))</f>
        <v>52</v>
      </c>
      <c r="F186" s="16">
        <f>IF(C186&gt;Bonus!$D$9,Bonus!$D$9-'Base Dati'!C186,0)</f>
        <v>-52</v>
      </c>
      <c r="G186" s="16">
        <f>IF(C186&gt;Bonus!$D$12,Bonus!$D$12-C186,0)</f>
        <v>-12</v>
      </c>
      <c r="H186">
        <f t="shared" si="7"/>
        <v>170</v>
      </c>
    </row>
    <row r="187" spans="3:8" ht="12.75">
      <c r="C187">
        <f t="shared" si="8"/>
        <v>183</v>
      </c>
      <c r="D187">
        <f t="shared" si="6"/>
        <v>183</v>
      </c>
      <c r="E187" s="16">
        <f>IF(C187&lt;Bonus!$D$10,0,MAX((Bonus!$D$9-C187),(C187-Bonus!$D$9)*Bonus!$D$11))</f>
        <v>53</v>
      </c>
      <c r="F187" s="16">
        <f>IF(C187&gt;Bonus!$D$9,Bonus!$D$9-'Base Dati'!C187,0)</f>
        <v>-53</v>
      </c>
      <c r="G187" s="16">
        <f>IF(C187&gt;Bonus!$D$12,Bonus!$D$12-C187,0)</f>
        <v>-13</v>
      </c>
      <c r="H187">
        <f t="shared" si="7"/>
        <v>170</v>
      </c>
    </row>
    <row r="188" spans="3:8" ht="12.75">
      <c r="C188">
        <f t="shared" si="8"/>
        <v>184</v>
      </c>
      <c r="D188">
        <f t="shared" si="6"/>
        <v>184</v>
      </c>
      <c r="E188" s="16">
        <f>IF(C188&lt;Bonus!$D$10,0,MAX((Bonus!$D$9-C188),(C188-Bonus!$D$9)*Bonus!$D$11))</f>
        <v>54</v>
      </c>
      <c r="F188" s="16">
        <f>IF(C188&gt;Bonus!$D$9,Bonus!$D$9-'Base Dati'!C188,0)</f>
        <v>-54</v>
      </c>
      <c r="G188" s="16">
        <f>IF(C188&gt;Bonus!$D$12,Bonus!$D$12-C188,0)</f>
        <v>-14</v>
      </c>
      <c r="H188">
        <f t="shared" si="7"/>
        <v>170</v>
      </c>
    </row>
    <row r="189" spans="3:8" ht="12.75">
      <c r="C189">
        <f t="shared" si="8"/>
        <v>185</v>
      </c>
      <c r="D189">
        <f t="shared" si="6"/>
        <v>185</v>
      </c>
      <c r="E189" s="16">
        <f>IF(C189&lt;Bonus!$D$10,0,MAX((Bonus!$D$9-C189),(C189-Bonus!$D$9)*Bonus!$D$11))</f>
        <v>55</v>
      </c>
      <c r="F189" s="16">
        <f>IF(C189&gt;Bonus!$D$9,Bonus!$D$9-'Base Dati'!C189,0)</f>
        <v>-55</v>
      </c>
      <c r="G189" s="16">
        <f>IF(C189&gt;Bonus!$D$12,Bonus!$D$12-C189,0)</f>
        <v>-15</v>
      </c>
      <c r="H189">
        <f t="shared" si="7"/>
        <v>170</v>
      </c>
    </row>
    <row r="190" spans="3:8" ht="12.75">
      <c r="C190">
        <f t="shared" si="8"/>
        <v>186</v>
      </c>
      <c r="D190">
        <f t="shared" si="6"/>
        <v>186</v>
      </c>
      <c r="E190" s="16">
        <f>IF(C190&lt;Bonus!$D$10,0,MAX((Bonus!$D$9-C190),(C190-Bonus!$D$9)*Bonus!$D$11))</f>
        <v>56</v>
      </c>
      <c r="F190" s="16">
        <f>IF(C190&gt;Bonus!$D$9,Bonus!$D$9-'Base Dati'!C190,0)</f>
        <v>-56</v>
      </c>
      <c r="G190" s="16">
        <f>IF(C190&gt;Bonus!$D$12,Bonus!$D$12-C190,0)</f>
        <v>-16</v>
      </c>
      <c r="H190">
        <f t="shared" si="7"/>
        <v>170</v>
      </c>
    </row>
    <row r="191" spans="3:8" ht="12.75">
      <c r="C191">
        <f t="shared" si="8"/>
        <v>187</v>
      </c>
      <c r="D191">
        <f t="shared" si="6"/>
        <v>187</v>
      </c>
      <c r="E191" s="16">
        <f>IF(C191&lt;Bonus!$D$10,0,MAX((Bonus!$D$9-C191),(C191-Bonus!$D$9)*Bonus!$D$11))</f>
        <v>57</v>
      </c>
      <c r="F191" s="16">
        <f>IF(C191&gt;Bonus!$D$9,Bonus!$D$9-'Base Dati'!C191,0)</f>
        <v>-57</v>
      </c>
      <c r="G191" s="16">
        <f>IF(C191&gt;Bonus!$D$12,Bonus!$D$12-C191,0)</f>
        <v>-17</v>
      </c>
      <c r="H191">
        <f t="shared" si="7"/>
        <v>170</v>
      </c>
    </row>
    <row r="192" spans="3:8" ht="12.75">
      <c r="C192">
        <f t="shared" si="8"/>
        <v>188</v>
      </c>
      <c r="D192">
        <f t="shared" si="6"/>
        <v>188</v>
      </c>
      <c r="E192" s="16">
        <f>IF(C192&lt;Bonus!$D$10,0,MAX((Bonus!$D$9-C192),(C192-Bonus!$D$9)*Bonus!$D$11))</f>
        <v>58</v>
      </c>
      <c r="F192" s="16">
        <f>IF(C192&gt;Bonus!$D$9,Bonus!$D$9-'Base Dati'!C192,0)</f>
        <v>-58</v>
      </c>
      <c r="G192" s="16">
        <f>IF(C192&gt;Bonus!$D$12,Bonus!$D$12-C192,0)</f>
        <v>-18</v>
      </c>
      <c r="H192">
        <f t="shared" si="7"/>
        <v>170</v>
      </c>
    </row>
    <row r="193" spans="3:8" ht="12.75">
      <c r="C193">
        <f t="shared" si="8"/>
        <v>189</v>
      </c>
      <c r="D193">
        <f t="shared" si="6"/>
        <v>189</v>
      </c>
      <c r="E193" s="16">
        <f>IF(C193&lt;Bonus!$D$10,0,MAX((Bonus!$D$9-C193),(C193-Bonus!$D$9)*Bonus!$D$11))</f>
        <v>59</v>
      </c>
      <c r="F193" s="16">
        <f>IF(C193&gt;Bonus!$D$9,Bonus!$D$9-'Base Dati'!C193,0)</f>
        <v>-59</v>
      </c>
      <c r="G193" s="16">
        <f>IF(C193&gt;Bonus!$D$12,Bonus!$D$12-C193,0)</f>
        <v>-19</v>
      </c>
      <c r="H193">
        <f t="shared" si="7"/>
        <v>170</v>
      </c>
    </row>
    <row r="194" spans="3:8" ht="12.75">
      <c r="C194">
        <f t="shared" si="8"/>
        <v>190</v>
      </c>
      <c r="D194">
        <f t="shared" si="6"/>
        <v>190</v>
      </c>
      <c r="E194" s="16">
        <f>IF(C194&lt;Bonus!$D$10,0,MAX((Bonus!$D$9-C194),(C194-Bonus!$D$9)*Bonus!$D$11))</f>
        <v>60</v>
      </c>
      <c r="F194" s="16">
        <f>IF(C194&gt;Bonus!$D$9,Bonus!$D$9-'Base Dati'!C194,0)</f>
        <v>-60</v>
      </c>
      <c r="G194" s="16">
        <f>IF(C194&gt;Bonus!$D$12,Bonus!$D$12-C194,0)</f>
        <v>-20</v>
      </c>
      <c r="H194">
        <f t="shared" si="7"/>
        <v>170</v>
      </c>
    </row>
    <row r="195" spans="3:8" ht="12.75">
      <c r="C195">
        <f t="shared" si="8"/>
        <v>191</v>
      </c>
      <c r="D195">
        <f t="shared" si="6"/>
        <v>191</v>
      </c>
      <c r="E195" s="16">
        <f>IF(C195&lt;Bonus!$D$10,0,MAX((Bonus!$D$9-C195),(C195-Bonus!$D$9)*Bonus!$D$11))</f>
        <v>61</v>
      </c>
      <c r="F195" s="16">
        <f>IF(C195&gt;Bonus!$D$9,Bonus!$D$9-'Base Dati'!C195,0)</f>
        <v>-61</v>
      </c>
      <c r="G195" s="16">
        <f>IF(C195&gt;Bonus!$D$12,Bonus!$D$12-C195,0)</f>
        <v>-21</v>
      </c>
      <c r="H195">
        <f t="shared" si="7"/>
        <v>170</v>
      </c>
    </row>
    <row r="196" spans="3:8" ht="12.75">
      <c r="C196">
        <f t="shared" si="8"/>
        <v>192</v>
      </c>
      <c r="D196">
        <f t="shared" si="6"/>
        <v>192</v>
      </c>
      <c r="E196" s="16">
        <f>IF(C196&lt;Bonus!$D$10,0,MAX((Bonus!$D$9-C196),(C196-Bonus!$D$9)*Bonus!$D$11))</f>
        <v>62</v>
      </c>
      <c r="F196" s="16">
        <f>IF(C196&gt;Bonus!$D$9,Bonus!$D$9-'Base Dati'!C196,0)</f>
        <v>-62</v>
      </c>
      <c r="G196" s="16">
        <f>IF(C196&gt;Bonus!$D$12,Bonus!$D$12-C196,0)</f>
        <v>-22</v>
      </c>
      <c r="H196">
        <f t="shared" si="7"/>
        <v>170</v>
      </c>
    </row>
    <row r="197" spans="3:8" ht="12.75">
      <c r="C197">
        <f t="shared" si="8"/>
        <v>193</v>
      </c>
      <c r="D197">
        <f t="shared" si="6"/>
        <v>193</v>
      </c>
      <c r="E197" s="16">
        <f>IF(C197&lt;Bonus!$D$10,0,MAX((Bonus!$D$9-C197),(C197-Bonus!$D$9)*Bonus!$D$11))</f>
        <v>63</v>
      </c>
      <c r="F197" s="16">
        <f>IF(C197&gt;Bonus!$D$9,Bonus!$D$9-'Base Dati'!C197,0)</f>
        <v>-63</v>
      </c>
      <c r="G197" s="16">
        <f>IF(C197&gt;Bonus!$D$12,Bonus!$D$12-C197,0)</f>
        <v>-23</v>
      </c>
      <c r="H197">
        <f t="shared" si="7"/>
        <v>170</v>
      </c>
    </row>
    <row r="198" spans="3:8" ht="12.75">
      <c r="C198">
        <f t="shared" si="8"/>
        <v>194</v>
      </c>
      <c r="D198">
        <f aca="true" t="shared" si="9" ref="D198:D254">C198</f>
        <v>194</v>
      </c>
      <c r="E198" s="16">
        <f>IF(C198&lt;Bonus!$D$10,0,MAX((Bonus!$D$9-C198),(C198-Bonus!$D$9)*Bonus!$D$11))</f>
        <v>64</v>
      </c>
      <c r="F198" s="16">
        <f>IF(C198&gt;Bonus!$D$9,Bonus!$D$9-'Base Dati'!C198,0)</f>
        <v>-64</v>
      </c>
      <c r="G198" s="16">
        <f>IF(C198&gt;Bonus!$D$12,Bonus!$D$12-C198,0)</f>
        <v>-24</v>
      </c>
      <c r="H198">
        <f aca="true" t="shared" si="10" ref="H198:H254">MAX(SUM(D198:G198),0)</f>
        <v>170</v>
      </c>
    </row>
    <row r="199" spans="3:8" ht="12.75">
      <c r="C199">
        <f aca="true" t="shared" si="11" ref="C199:C254">C198+1</f>
        <v>195</v>
      </c>
      <c r="D199">
        <f t="shared" si="9"/>
        <v>195</v>
      </c>
      <c r="E199" s="16">
        <f>IF(C199&lt;Bonus!$D$10,0,MAX((Bonus!$D$9-C199),(C199-Bonus!$D$9)*Bonus!$D$11))</f>
        <v>65</v>
      </c>
      <c r="F199" s="16">
        <f>IF(C199&gt;Bonus!$D$9,Bonus!$D$9-'Base Dati'!C199,0)</f>
        <v>-65</v>
      </c>
      <c r="G199" s="16">
        <f>IF(C199&gt;Bonus!$D$12,Bonus!$D$12-C199,0)</f>
        <v>-25</v>
      </c>
      <c r="H199">
        <f t="shared" si="10"/>
        <v>170</v>
      </c>
    </row>
    <row r="200" spans="3:8" ht="12.75">
      <c r="C200">
        <f t="shared" si="11"/>
        <v>196</v>
      </c>
      <c r="D200">
        <f t="shared" si="9"/>
        <v>196</v>
      </c>
      <c r="E200" s="16">
        <f>IF(C200&lt;Bonus!$D$10,0,MAX((Bonus!$D$9-C200),(C200-Bonus!$D$9)*Bonus!$D$11))</f>
        <v>66</v>
      </c>
      <c r="F200" s="16">
        <f>IF(C200&gt;Bonus!$D$9,Bonus!$D$9-'Base Dati'!C200,0)</f>
        <v>-66</v>
      </c>
      <c r="G200" s="16">
        <f>IF(C200&gt;Bonus!$D$12,Bonus!$D$12-C200,0)</f>
        <v>-26</v>
      </c>
      <c r="H200">
        <f t="shared" si="10"/>
        <v>170</v>
      </c>
    </row>
    <row r="201" spans="3:8" ht="12.75">
      <c r="C201">
        <f t="shared" si="11"/>
        <v>197</v>
      </c>
      <c r="D201">
        <f t="shared" si="9"/>
        <v>197</v>
      </c>
      <c r="E201" s="16">
        <f>IF(C201&lt;Bonus!$D$10,0,MAX((Bonus!$D$9-C201),(C201-Bonus!$D$9)*Bonus!$D$11))</f>
        <v>67</v>
      </c>
      <c r="F201" s="16">
        <f>IF(C201&gt;Bonus!$D$9,Bonus!$D$9-'Base Dati'!C201,0)</f>
        <v>-67</v>
      </c>
      <c r="G201" s="16">
        <f>IF(C201&gt;Bonus!$D$12,Bonus!$D$12-C201,0)</f>
        <v>-27</v>
      </c>
      <c r="H201">
        <f t="shared" si="10"/>
        <v>170</v>
      </c>
    </row>
    <row r="202" spans="3:8" ht="12.75">
      <c r="C202">
        <f t="shared" si="11"/>
        <v>198</v>
      </c>
      <c r="D202">
        <f t="shared" si="9"/>
        <v>198</v>
      </c>
      <c r="E202" s="16">
        <f>IF(C202&lt;Bonus!$D$10,0,MAX((Bonus!$D$9-C202),(C202-Bonus!$D$9)*Bonus!$D$11))</f>
        <v>68</v>
      </c>
      <c r="F202" s="16">
        <f>IF(C202&gt;Bonus!$D$9,Bonus!$D$9-'Base Dati'!C202,0)</f>
        <v>-68</v>
      </c>
      <c r="G202" s="16">
        <f>IF(C202&gt;Bonus!$D$12,Bonus!$D$12-C202,0)</f>
        <v>-28</v>
      </c>
      <c r="H202">
        <f t="shared" si="10"/>
        <v>170</v>
      </c>
    </row>
    <row r="203" spans="3:8" ht="12.75">
      <c r="C203">
        <f t="shared" si="11"/>
        <v>199</v>
      </c>
      <c r="D203">
        <f t="shared" si="9"/>
        <v>199</v>
      </c>
      <c r="E203" s="16">
        <f>IF(C203&lt;Bonus!$D$10,0,MAX((Bonus!$D$9-C203),(C203-Bonus!$D$9)*Bonus!$D$11))</f>
        <v>69</v>
      </c>
      <c r="F203" s="16">
        <f>IF(C203&gt;Bonus!$D$9,Bonus!$D$9-'Base Dati'!C203,0)</f>
        <v>-69</v>
      </c>
      <c r="G203" s="16">
        <f>IF(C203&gt;Bonus!$D$12,Bonus!$D$12-C203,0)</f>
        <v>-29</v>
      </c>
      <c r="H203">
        <f t="shared" si="10"/>
        <v>170</v>
      </c>
    </row>
    <row r="204" spans="3:8" ht="12.75">
      <c r="C204">
        <f t="shared" si="11"/>
        <v>200</v>
      </c>
      <c r="D204">
        <f t="shared" si="9"/>
        <v>200</v>
      </c>
      <c r="E204" s="16">
        <f>IF(C204&lt;Bonus!$D$10,0,MAX((Bonus!$D$9-C204),(C204-Bonus!$D$9)*Bonus!$D$11))</f>
        <v>70</v>
      </c>
      <c r="F204" s="16">
        <f>IF(C204&gt;Bonus!$D$9,Bonus!$D$9-'Base Dati'!C204,0)</f>
        <v>-70</v>
      </c>
      <c r="G204" s="16">
        <f>IF(C204&gt;Bonus!$D$12,Bonus!$D$12-C204,0)</f>
        <v>-30</v>
      </c>
      <c r="H204">
        <f t="shared" si="10"/>
        <v>170</v>
      </c>
    </row>
    <row r="205" spans="3:8" ht="12.75">
      <c r="C205">
        <f t="shared" si="11"/>
        <v>201</v>
      </c>
      <c r="D205">
        <f t="shared" si="9"/>
        <v>201</v>
      </c>
      <c r="E205" s="16">
        <f>IF(C205&lt;Bonus!$D$10,0,MAX((Bonus!$D$9-C205),(C205-Bonus!$D$9)*Bonus!$D$11))</f>
        <v>71</v>
      </c>
      <c r="F205" s="16">
        <f>IF(C205&gt;Bonus!$D$9,Bonus!$D$9-'Base Dati'!C205,0)</f>
        <v>-71</v>
      </c>
      <c r="G205" s="16">
        <f>IF(C205&gt;Bonus!$D$12,Bonus!$D$12-C205,0)</f>
        <v>-31</v>
      </c>
      <c r="H205">
        <f t="shared" si="10"/>
        <v>170</v>
      </c>
    </row>
    <row r="206" spans="3:8" ht="12.75">
      <c r="C206">
        <f t="shared" si="11"/>
        <v>202</v>
      </c>
      <c r="D206">
        <f t="shared" si="9"/>
        <v>202</v>
      </c>
      <c r="E206" s="16">
        <f>IF(C206&lt;Bonus!$D$10,0,MAX((Bonus!$D$9-C206),(C206-Bonus!$D$9)*Bonus!$D$11))</f>
        <v>72</v>
      </c>
      <c r="F206" s="16">
        <f>IF(C206&gt;Bonus!$D$9,Bonus!$D$9-'Base Dati'!C206,0)</f>
        <v>-72</v>
      </c>
      <c r="G206" s="16">
        <f>IF(C206&gt;Bonus!$D$12,Bonus!$D$12-C206,0)</f>
        <v>-32</v>
      </c>
      <c r="H206">
        <f t="shared" si="10"/>
        <v>170</v>
      </c>
    </row>
    <row r="207" spans="3:8" ht="12.75">
      <c r="C207">
        <f t="shared" si="11"/>
        <v>203</v>
      </c>
      <c r="D207">
        <f t="shared" si="9"/>
        <v>203</v>
      </c>
      <c r="E207" s="16">
        <f>IF(C207&lt;Bonus!$D$10,0,MAX((Bonus!$D$9-C207),(C207-Bonus!$D$9)*Bonus!$D$11))</f>
        <v>73</v>
      </c>
      <c r="F207" s="16">
        <f>IF(C207&gt;Bonus!$D$9,Bonus!$D$9-'Base Dati'!C207,0)</f>
        <v>-73</v>
      </c>
      <c r="G207" s="16">
        <f>IF(C207&gt;Bonus!$D$12,Bonus!$D$12-C207,0)</f>
        <v>-33</v>
      </c>
      <c r="H207">
        <f t="shared" si="10"/>
        <v>170</v>
      </c>
    </row>
    <row r="208" spans="3:8" ht="12.75">
      <c r="C208">
        <f t="shared" si="11"/>
        <v>204</v>
      </c>
      <c r="D208">
        <f t="shared" si="9"/>
        <v>204</v>
      </c>
      <c r="E208" s="16">
        <f>IF(C208&lt;Bonus!$D$10,0,MAX((Bonus!$D$9-C208),(C208-Bonus!$D$9)*Bonus!$D$11))</f>
        <v>74</v>
      </c>
      <c r="F208" s="16">
        <f>IF(C208&gt;Bonus!$D$9,Bonus!$D$9-'Base Dati'!C208,0)</f>
        <v>-74</v>
      </c>
      <c r="G208" s="16">
        <f>IF(C208&gt;Bonus!$D$12,Bonus!$D$12-C208,0)</f>
        <v>-34</v>
      </c>
      <c r="H208">
        <f t="shared" si="10"/>
        <v>170</v>
      </c>
    </row>
    <row r="209" spans="3:8" ht="12.75">
      <c r="C209">
        <f t="shared" si="11"/>
        <v>205</v>
      </c>
      <c r="D209">
        <f t="shared" si="9"/>
        <v>205</v>
      </c>
      <c r="E209" s="16">
        <f>IF(C209&lt;Bonus!$D$10,0,MAX((Bonus!$D$9-C209),(C209-Bonus!$D$9)*Bonus!$D$11))</f>
        <v>75</v>
      </c>
      <c r="F209" s="16">
        <f>IF(C209&gt;Bonus!$D$9,Bonus!$D$9-'Base Dati'!C209,0)</f>
        <v>-75</v>
      </c>
      <c r="G209" s="16">
        <f>IF(C209&gt;Bonus!$D$12,Bonus!$D$12-C209,0)</f>
        <v>-35</v>
      </c>
      <c r="H209">
        <f t="shared" si="10"/>
        <v>170</v>
      </c>
    </row>
    <row r="210" spans="3:8" ht="12.75">
      <c r="C210">
        <f t="shared" si="11"/>
        <v>206</v>
      </c>
      <c r="D210">
        <f t="shared" si="9"/>
        <v>206</v>
      </c>
      <c r="E210" s="16">
        <f>IF(C210&lt;Bonus!$D$10,0,MAX((Bonus!$D$9-C210),(C210-Bonus!$D$9)*Bonus!$D$11))</f>
        <v>76</v>
      </c>
      <c r="F210" s="16">
        <f>IF(C210&gt;Bonus!$D$9,Bonus!$D$9-'Base Dati'!C210,0)</f>
        <v>-76</v>
      </c>
      <c r="G210" s="16">
        <f>IF(C210&gt;Bonus!$D$12,Bonus!$D$12-C210,0)</f>
        <v>-36</v>
      </c>
      <c r="H210">
        <f t="shared" si="10"/>
        <v>170</v>
      </c>
    </row>
    <row r="211" spans="3:8" ht="12.75">
      <c r="C211">
        <f t="shared" si="11"/>
        <v>207</v>
      </c>
      <c r="D211">
        <f t="shared" si="9"/>
        <v>207</v>
      </c>
      <c r="E211" s="16">
        <f>IF(C211&lt;Bonus!$D$10,0,MAX((Bonus!$D$9-C211),(C211-Bonus!$D$9)*Bonus!$D$11))</f>
        <v>77</v>
      </c>
      <c r="F211" s="16">
        <f>IF(C211&gt;Bonus!$D$9,Bonus!$D$9-'Base Dati'!C211,0)</f>
        <v>-77</v>
      </c>
      <c r="G211" s="16">
        <f>IF(C211&gt;Bonus!$D$12,Bonus!$D$12-C211,0)</f>
        <v>-37</v>
      </c>
      <c r="H211">
        <f t="shared" si="10"/>
        <v>170</v>
      </c>
    </row>
    <row r="212" spans="3:8" ht="12.75">
      <c r="C212">
        <f t="shared" si="11"/>
        <v>208</v>
      </c>
      <c r="D212">
        <f t="shared" si="9"/>
        <v>208</v>
      </c>
      <c r="E212" s="16">
        <f>IF(C212&lt;Bonus!$D$10,0,MAX((Bonus!$D$9-C212),(C212-Bonus!$D$9)*Bonus!$D$11))</f>
        <v>78</v>
      </c>
      <c r="F212" s="16">
        <f>IF(C212&gt;Bonus!$D$9,Bonus!$D$9-'Base Dati'!C212,0)</f>
        <v>-78</v>
      </c>
      <c r="G212" s="16">
        <f>IF(C212&gt;Bonus!$D$12,Bonus!$D$12-C212,0)</f>
        <v>-38</v>
      </c>
      <c r="H212">
        <f t="shared" si="10"/>
        <v>170</v>
      </c>
    </row>
    <row r="213" spans="3:8" ht="12.75">
      <c r="C213">
        <f t="shared" si="11"/>
        <v>209</v>
      </c>
      <c r="D213">
        <f t="shared" si="9"/>
        <v>209</v>
      </c>
      <c r="E213" s="16">
        <f>IF(C213&lt;Bonus!$D$10,0,MAX((Bonus!$D$9-C213),(C213-Bonus!$D$9)*Bonus!$D$11))</f>
        <v>79</v>
      </c>
      <c r="F213" s="16">
        <f>IF(C213&gt;Bonus!$D$9,Bonus!$D$9-'Base Dati'!C213,0)</f>
        <v>-79</v>
      </c>
      <c r="G213" s="16">
        <f>IF(C213&gt;Bonus!$D$12,Bonus!$D$12-C213,0)</f>
        <v>-39</v>
      </c>
      <c r="H213">
        <f t="shared" si="10"/>
        <v>170</v>
      </c>
    </row>
    <row r="214" spans="3:8" ht="12.75">
      <c r="C214">
        <f t="shared" si="11"/>
        <v>210</v>
      </c>
      <c r="D214">
        <f t="shared" si="9"/>
        <v>210</v>
      </c>
      <c r="E214" s="16">
        <f>IF(C214&lt;Bonus!$D$10,0,MAX((Bonus!$D$9-C214),(C214-Bonus!$D$9)*Bonus!$D$11))</f>
        <v>80</v>
      </c>
      <c r="F214" s="16">
        <f>IF(C214&gt;Bonus!$D$9,Bonus!$D$9-'Base Dati'!C214,0)</f>
        <v>-80</v>
      </c>
      <c r="G214" s="16">
        <f>IF(C214&gt;Bonus!$D$12,Bonus!$D$12-C214,0)</f>
        <v>-40</v>
      </c>
      <c r="H214">
        <f t="shared" si="10"/>
        <v>170</v>
      </c>
    </row>
    <row r="215" spans="3:8" ht="12.75">
      <c r="C215">
        <f t="shared" si="11"/>
        <v>211</v>
      </c>
      <c r="D215">
        <f t="shared" si="9"/>
        <v>211</v>
      </c>
      <c r="E215" s="16">
        <f>IF(C215&lt;Bonus!$D$10,0,MAX((Bonus!$D$9-C215),(C215-Bonus!$D$9)*Bonus!$D$11))</f>
        <v>81</v>
      </c>
      <c r="F215" s="16">
        <f>IF(C215&gt;Bonus!$D$9,Bonus!$D$9-'Base Dati'!C215,0)</f>
        <v>-81</v>
      </c>
      <c r="G215" s="16">
        <f>IF(C215&gt;Bonus!$D$12,Bonus!$D$12-C215,0)</f>
        <v>-41</v>
      </c>
      <c r="H215">
        <f t="shared" si="10"/>
        <v>170</v>
      </c>
    </row>
    <row r="216" spans="3:8" ht="12.75">
      <c r="C216">
        <f t="shared" si="11"/>
        <v>212</v>
      </c>
      <c r="D216">
        <f t="shared" si="9"/>
        <v>212</v>
      </c>
      <c r="E216" s="16">
        <f>IF(C216&lt;Bonus!$D$10,0,MAX((Bonus!$D$9-C216),(C216-Bonus!$D$9)*Bonus!$D$11))</f>
        <v>82</v>
      </c>
      <c r="F216" s="16">
        <f>IF(C216&gt;Bonus!$D$9,Bonus!$D$9-'Base Dati'!C216,0)</f>
        <v>-82</v>
      </c>
      <c r="G216" s="16">
        <f>IF(C216&gt;Bonus!$D$12,Bonus!$D$12-C216,0)</f>
        <v>-42</v>
      </c>
      <c r="H216">
        <f t="shared" si="10"/>
        <v>170</v>
      </c>
    </row>
    <row r="217" spans="3:8" ht="12.75">
      <c r="C217">
        <f t="shared" si="11"/>
        <v>213</v>
      </c>
      <c r="D217">
        <f t="shared" si="9"/>
        <v>213</v>
      </c>
      <c r="E217" s="16">
        <f>IF(C217&lt;Bonus!$D$10,0,MAX((Bonus!$D$9-C217),(C217-Bonus!$D$9)*Bonus!$D$11))</f>
        <v>83</v>
      </c>
      <c r="F217" s="16">
        <f>IF(C217&gt;Bonus!$D$9,Bonus!$D$9-'Base Dati'!C217,0)</f>
        <v>-83</v>
      </c>
      <c r="G217" s="16">
        <f>IF(C217&gt;Bonus!$D$12,Bonus!$D$12-C217,0)</f>
        <v>-43</v>
      </c>
      <c r="H217">
        <f t="shared" si="10"/>
        <v>170</v>
      </c>
    </row>
    <row r="218" spans="3:8" ht="12.75">
      <c r="C218">
        <f t="shared" si="11"/>
        <v>214</v>
      </c>
      <c r="D218">
        <f t="shared" si="9"/>
        <v>214</v>
      </c>
      <c r="E218" s="16">
        <f>IF(C218&lt;Bonus!$D$10,0,MAX((Bonus!$D$9-C218),(C218-Bonus!$D$9)*Bonus!$D$11))</f>
        <v>84</v>
      </c>
      <c r="F218" s="16">
        <f>IF(C218&gt;Bonus!$D$9,Bonus!$D$9-'Base Dati'!C218,0)</f>
        <v>-84</v>
      </c>
      <c r="G218" s="16">
        <f>IF(C218&gt;Bonus!$D$12,Bonus!$D$12-C218,0)</f>
        <v>-44</v>
      </c>
      <c r="H218">
        <f t="shared" si="10"/>
        <v>170</v>
      </c>
    </row>
    <row r="219" spans="3:8" ht="12.75">
      <c r="C219">
        <f t="shared" si="11"/>
        <v>215</v>
      </c>
      <c r="D219">
        <f t="shared" si="9"/>
        <v>215</v>
      </c>
      <c r="E219" s="16">
        <f>IF(C219&lt;Bonus!$D$10,0,MAX((Bonus!$D$9-C219),(C219-Bonus!$D$9)*Bonus!$D$11))</f>
        <v>85</v>
      </c>
      <c r="F219" s="16">
        <f>IF(C219&gt;Bonus!$D$9,Bonus!$D$9-'Base Dati'!C219,0)</f>
        <v>-85</v>
      </c>
      <c r="G219" s="16">
        <f>IF(C219&gt;Bonus!$D$12,Bonus!$D$12-C219,0)</f>
        <v>-45</v>
      </c>
      <c r="H219">
        <f t="shared" si="10"/>
        <v>170</v>
      </c>
    </row>
    <row r="220" spans="3:8" ht="12.75">
      <c r="C220">
        <f t="shared" si="11"/>
        <v>216</v>
      </c>
      <c r="D220">
        <f t="shared" si="9"/>
        <v>216</v>
      </c>
      <c r="E220" s="16">
        <f>IF(C220&lt;Bonus!$D$10,0,MAX((Bonus!$D$9-C220),(C220-Bonus!$D$9)*Bonus!$D$11))</f>
        <v>86</v>
      </c>
      <c r="F220" s="16">
        <f>IF(C220&gt;Bonus!$D$9,Bonus!$D$9-'Base Dati'!C220,0)</f>
        <v>-86</v>
      </c>
      <c r="G220" s="16">
        <f>IF(C220&gt;Bonus!$D$12,Bonus!$D$12-C220,0)</f>
        <v>-46</v>
      </c>
      <c r="H220">
        <f t="shared" si="10"/>
        <v>170</v>
      </c>
    </row>
    <row r="221" spans="3:8" ht="12.75">
      <c r="C221">
        <f t="shared" si="11"/>
        <v>217</v>
      </c>
      <c r="D221">
        <f t="shared" si="9"/>
        <v>217</v>
      </c>
      <c r="E221" s="16">
        <f>IF(C221&lt;Bonus!$D$10,0,MAX((Bonus!$D$9-C221),(C221-Bonus!$D$9)*Bonus!$D$11))</f>
        <v>87</v>
      </c>
      <c r="F221" s="16">
        <f>IF(C221&gt;Bonus!$D$9,Bonus!$D$9-'Base Dati'!C221,0)</f>
        <v>-87</v>
      </c>
      <c r="G221" s="16">
        <f>IF(C221&gt;Bonus!$D$12,Bonus!$D$12-C221,0)</f>
        <v>-47</v>
      </c>
      <c r="H221">
        <f t="shared" si="10"/>
        <v>170</v>
      </c>
    </row>
    <row r="222" spans="3:8" ht="12.75">
      <c r="C222">
        <f t="shared" si="11"/>
        <v>218</v>
      </c>
      <c r="D222">
        <f t="shared" si="9"/>
        <v>218</v>
      </c>
      <c r="E222" s="16">
        <f>IF(C222&lt;Bonus!$D$10,0,MAX((Bonus!$D$9-C222),(C222-Bonus!$D$9)*Bonus!$D$11))</f>
        <v>88</v>
      </c>
      <c r="F222" s="16">
        <f>IF(C222&gt;Bonus!$D$9,Bonus!$D$9-'Base Dati'!C222,0)</f>
        <v>-88</v>
      </c>
      <c r="G222" s="16">
        <f>IF(C222&gt;Bonus!$D$12,Bonus!$D$12-C222,0)</f>
        <v>-48</v>
      </c>
      <c r="H222">
        <f t="shared" si="10"/>
        <v>170</v>
      </c>
    </row>
    <row r="223" spans="3:8" ht="12.75">
      <c r="C223">
        <f t="shared" si="11"/>
        <v>219</v>
      </c>
      <c r="D223">
        <f t="shared" si="9"/>
        <v>219</v>
      </c>
      <c r="E223" s="16">
        <f>IF(C223&lt;Bonus!$D$10,0,MAX((Bonus!$D$9-C223),(C223-Bonus!$D$9)*Bonus!$D$11))</f>
        <v>89</v>
      </c>
      <c r="F223" s="16">
        <f>IF(C223&gt;Bonus!$D$9,Bonus!$D$9-'Base Dati'!C223,0)</f>
        <v>-89</v>
      </c>
      <c r="G223" s="16">
        <f>IF(C223&gt;Bonus!$D$12,Bonus!$D$12-C223,0)</f>
        <v>-49</v>
      </c>
      <c r="H223">
        <f t="shared" si="10"/>
        <v>170</v>
      </c>
    </row>
    <row r="224" spans="3:8" ht="12.75">
      <c r="C224">
        <f t="shared" si="11"/>
        <v>220</v>
      </c>
      <c r="D224">
        <f t="shared" si="9"/>
        <v>220</v>
      </c>
      <c r="E224" s="16">
        <f>IF(C224&lt;Bonus!$D$10,0,MAX((Bonus!$D$9-C224),(C224-Bonus!$D$9)*Bonus!$D$11))</f>
        <v>90</v>
      </c>
      <c r="F224" s="16">
        <f>IF(C224&gt;Bonus!$D$9,Bonus!$D$9-'Base Dati'!C224,0)</f>
        <v>-90</v>
      </c>
      <c r="G224" s="16">
        <f>IF(C224&gt;Bonus!$D$12,Bonus!$D$12-C224,0)</f>
        <v>-50</v>
      </c>
      <c r="H224">
        <f t="shared" si="10"/>
        <v>170</v>
      </c>
    </row>
    <row r="225" spans="3:8" ht="12.75">
      <c r="C225">
        <f t="shared" si="11"/>
        <v>221</v>
      </c>
      <c r="D225">
        <f t="shared" si="9"/>
        <v>221</v>
      </c>
      <c r="E225" s="16">
        <f>IF(C225&lt;Bonus!$D$10,0,MAX((Bonus!$D$9-C225),(C225-Bonus!$D$9)*Bonus!$D$11))</f>
        <v>91</v>
      </c>
      <c r="F225" s="16">
        <f>IF(C225&gt;Bonus!$D$9,Bonus!$D$9-'Base Dati'!C225,0)</f>
        <v>-91</v>
      </c>
      <c r="G225" s="16">
        <f>IF(C225&gt;Bonus!$D$12,Bonus!$D$12-C225,0)</f>
        <v>-51</v>
      </c>
      <c r="H225">
        <f t="shared" si="10"/>
        <v>170</v>
      </c>
    </row>
    <row r="226" spans="3:8" ht="12.75">
      <c r="C226">
        <f t="shared" si="11"/>
        <v>222</v>
      </c>
      <c r="D226">
        <f t="shared" si="9"/>
        <v>222</v>
      </c>
      <c r="E226" s="16">
        <f>IF(C226&lt;Bonus!$D$10,0,MAX((Bonus!$D$9-C226),(C226-Bonus!$D$9)*Bonus!$D$11))</f>
        <v>92</v>
      </c>
      <c r="F226" s="16">
        <f>IF(C226&gt;Bonus!$D$9,Bonus!$D$9-'Base Dati'!C226,0)</f>
        <v>-92</v>
      </c>
      <c r="G226" s="16">
        <f>IF(C226&gt;Bonus!$D$12,Bonus!$D$12-C226,0)</f>
        <v>-52</v>
      </c>
      <c r="H226">
        <f t="shared" si="10"/>
        <v>170</v>
      </c>
    </row>
    <row r="227" spans="3:8" ht="12.75">
      <c r="C227">
        <f t="shared" si="11"/>
        <v>223</v>
      </c>
      <c r="D227">
        <f t="shared" si="9"/>
        <v>223</v>
      </c>
      <c r="E227" s="16">
        <f>IF(C227&lt;Bonus!$D$10,0,MAX((Bonus!$D$9-C227),(C227-Bonus!$D$9)*Bonus!$D$11))</f>
        <v>93</v>
      </c>
      <c r="F227" s="16">
        <f>IF(C227&gt;Bonus!$D$9,Bonus!$D$9-'Base Dati'!C227,0)</f>
        <v>-93</v>
      </c>
      <c r="G227" s="16">
        <f>IF(C227&gt;Bonus!$D$12,Bonus!$D$12-C227,0)</f>
        <v>-53</v>
      </c>
      <c r="H227">
        <f t="shared" si="10"/>
        <v>170</v>
      </c>
    </row>
    <row r="228" spans="3:8" ht="12.75">
      <c r="C228">
        <f t="shared" si="11"/>
        <v>224</v>
      </c>
      <c r="D228">
        <f t="shared" si="9"/>
        <v>224</v>
      </c>
      <c r="E228" s="16">
        <f>IF(C228&lt;Bonus!$D$10,0,MAX((Bonus!$D$9-C228),(C228-Bonus!$D$9)*Bonus!$D$11))</f>
        <v>94</v>
      </c>
      <c r="F228" s="16">
        <f>IF(C228&gt;Bonus!$D$9,Bonus!$D$9-'Base Dati'!C228,0)</f>
        <v>-94</v>
      </c>
      <c r="G228" s="16">
        <f>IF(C228&gt;Bonus!$D$12,Bonus!$D$12-C228,0)</f>
        <v>-54</v>
      </c>
      <c r="H228">
        <f t="shared" si="10"/>
        <v>170</v>
      </c>
    </row>
    <row r="229" spans="3:8" ht="12.75">
      <c r="C229">
        <f t="shared" si="11"/>
        <v>225</v>
      </c>
      <c r="D229">
        <f t="shared" si="9"/>
        <v>225</v>
      </c>
      <c r="E229" s="16">
        <f>IF(C229&lt;Bonus!$D$10,0,MAX((Bonus!$D$9-C229),(C229-Bonus!$D$9)*Bonus!$D$11))</f>
        <v>95</v>
      </c>
      <c r="F229" s="16">
        <f>IF(C229&gt;Bonus!$D$9,Bonus!$D$9-'Base Dati'!C229,0)</f>
        <v>-95</v>
      </c>
      <c r="G229" s="16">
        <f>IF(C229&gt;Bonus!$D$12,Bonus!$D$12-C229,0)</f>
        <v>-55</v>
      </c>
      <c r="H229">
        <f t="shared" si="10"/>
        <v>170</v>
      </c>
    </row>
    <row r="230" spans="3:8" ht="12.75">
      <c r="C230">
        <f t="shared" si="11"/>
        <v>226</v>
      </c>
      <c r="D230">
        <f t="shared" si="9"/>
        <v>226</v>
      </c>
      <c r="E230" s="16">
        <f>IF(C230&lt;Bonus!$D$10,0,MAX((Bonus!$D$9-C230),(C230-Bonus!$D$9)*Bonus!$D$11))</f>
        <v>96</v>
      </c>
      <c r="F230" s="16">
        <f>IF(C230&gt;Bonus!$D$9,Bonus!$D$9-'Base Dati'!C230,0)</f>
        <v>-96</v>
      </c>
      <c r="G230" s="16">
        <f>IF(C230&gt;Bonus!$D$12,Bonus!$D$12-C230,0)</f>
        <v>-56</v>
      </c>
      <c r="H230">
        <f t="shared" si="10"/>
        <v>170</v>
      </c>
    </row>
    <row r="231" spans="3:8" ht="12.75">
      <c r="C231">
        <f t="shared" si="11"/>
        <v>227</v>
      </c>
      <c r="D231">
        <f t="shared" si="9"/>
        <v>227</v>
      </c>
      <c r="E231" s="16">
        <f>IF(C231&lt;Bonus!$D$10,0,MAX((Bonus!$D$9-C231),(C231-Bonus!$D$9)*Bonus!$D$11))</f>
        <v>97</v>
      </c>
      <c r="F231" s="16">
        <f>IF(C231&gt;Bonus!$D$9,Bonus!$D$9-'Base Dati'!C231,0)</f>
        <v>-97</v>
      </c>
      <c r="G231" s="16">
        <f>IF(C231&gt;Bonus!$D$12,Bonus!$D$12-C231,0)</f>
        <v>-57</v>
      </c>
      <c r="H231">
        <f t="shared" si="10"/>
        <v>170</v>
      </c>
    </row>
    <row r="232" spans="3:8" ht="12.75">
      <c r="C232">
        <f t="shared" si="11"/>
        <v>228</v>
      </c>
      <c r="D232">
        <f t="shared" si="9"/>
        <v>228</v>
      </c>
      <c r="E232" s="16">
        <f>IF(C232&lt;Bonus!$D$10,0,MAX((Bonus!$D$9-C232),(C232-Bonus!$D$9)*Bonus!$D$11))</f>
        <v>98</v>
      </c>
      <c r="F232" s="16">
        <f>IF(C232&gt;Bonus!$D$9,Bonus!$D$9-'Base Dati'!C232,0)</f>
        <v>-98</v>
      </c>
      <c r="G232" s="16">
        <f>IF(C232&gt;Bonus!$D$12,Bonus!$D$12-C232,0)</f>
        <v>-58</v>
      </c>
      <c r="H232">
        <f t="shared" si="10"/>
        <v>170</v>
      </c>
    </row>
    <row r="233" spans="3:8" ht="12.75">
      <c r="C233">
        <f t="shared" si="11"/>
        <v>229</v>
      </c>
      <c r="D233">
        <f t="shared" si="9"/>
        <v>229</v>
      </c>
      <c r="E233" s="16">
        <f>IF(C233&lt;Bonus!$D$10,0,MAX((Bonus!$D$9-C233),(C233-Bonus!$D$9)*Bonus!$D$11))</f>
        <v>99</v>
      </c>
      <c r="F233" s="16">
        <f>IF(C233&gt;Bonus!$D$9,Bonus!$D$9-'Base Dati'!C233,0)</f>
        <v>-99</v>
      </c>
      <c r="G233" s="16">
        <f>IF(C233&gt;Bonus!$D$12,Bonus!$D$12-C233,0)</f>
        <v>-59</v>
      </c>
      <c r="H233">
        <f t="shared" si="10"/>
        <v>170</v>
      </c>
    </row>
    <row r="234" spans="3:8" ht="12.75">
      <c r="C234">
        <f t="shared" si="11"/>
        <v>230</v>
      </c>
      <c r="D234">
        <f t="shared" si="9"/>
        <v>230</v>
      </c>
      <c r="E234" s="16">
        <f>IF(C234&lt;Bonus!$D$10,0,MAX((Bonus!$D$9-C234),(C234-Bonus!$D$9)*Bonus!$D$11))</f>
        <v>100</v>
      </c>
      <c r="F234" s="16">
        <f>IF(C234&gt;Bonus!$D$9,Bonus!$D$9-'Base Dati'!C234,0)</f>
        <v>-100</v>
      </c>
      <c r="G234" s="16">
        <f>IF(C234&gt;Bonus!$D$12,Bonus!$D$12-C234,0)</f>
        <v>-60</v>
      </c>
      <c r="H234">
        <f t="shared" si="10"/>
        <v>170</v>
      </c>
    </row>
    <row r="235" spans="3:8" ht="12.75">
      <c r="C235">
        <f t="shared" si="11"/>
        <v>231</v>
      </c>
      <c r="D235">
        <f t="shared" si="9"/>
        <v>231</v>
      </c>
      <c r="E235" s="16">
        <f>IF(C235&lt;Bonus!$D$10,0,MAX((Bonus!$D$9-C235),(C235-Bonus!$D$9)*Bonus!$D$11))</f>
        <v>101</v>
      </c>
      <c r="F235" s="16">
        <f>IF(C235&gt;Bonus!$D$9,Bonus!$D$9-'Base Dati'!C235,0)</f>
        <v>-101</v>
      </c>
      <c r="G235" s="16">
        <f>IF(C235&gt;Bonus!$D$12,Bonus!$D$12-C235,0)</f>
        <v>-61</v>
      </c>
      <c r="H235">
        <f t="shared" si="10"/>
        <v>170</v>
      </c>
    </row>
    <row r="236" spans="3:8" ht="12.75">
      <c r="C236">
        <f t="shared" si="11"/>
        <v>232</v>
      </c>
      <c r="D236">
        <f t="shared" si="9"/>
        <v>232</v>
      </c>
      <c r="E236" s="16">
        <f>IF(C236&lt;Bonus!$D$10,0,MAX((Bonus!$D$9-C236),(C236-Bonus!$D$9)*Bonus!$D$11))</f>
        <v>102</v>
      </c>
      <c r="F236" s="16">
        <f>IF(C236&gt;Bonus!$D$9,Bonus!$D$9-'Base Dati'!C236,0)</f>
        <v>-102</v>
      </c>
      <c r="G236" s="16">
        <f>IF(C236&gt;Bonus!$D$12,Bonus!$D$12-C236,0)</f>
        <v>-62</v>
      </c>
      <c r="H236">
        <f t="shared" si="10"/>
        <v>170</v>
      </c>
    </row>
    <row r="237" spans="3:8" ht="12.75">
      <c r="C237">
        <f t="shared" si="11"/>
        <v>233</v>
      </c>
      <c r="D237">
        <f t="shared" si="9"/>
        <v>233</v>
      </c>
      <c r="E237" s="16">
        <f>IF(C237&lt;Bonus!$D$10,0,MAX((Bonus!$D$9-C237),(C237-Bonus!$D$9)*Bonus!$D$11))</f>
        <v>103</v>
      </c>
      <c r="F237" s="16">
        <f>IF(C237&gt;Bonus!$D$9,Bonus!$D$9-'Base Dati'!C237,0)</f>
        <v>-103</v>
      </c>
      <c r="G237" s="16">
        <f>IF(C237&gt;Bonus!$D$12,Bonus!$D$12-C237,0)</f>
        <v>-63</v>
      </c>
      <c r="H237">
        <f t="shared" si="10"/>
        <v>170</v>
      </c>
    </row>
    <row r="238" spans="3:8" ht="12.75">
      <c r="C238">
        <f t="shared" si="11"/>
        <v>234</v>
      </c>
      <c r="D238">
        <f t="shared" si="9"/>
        <v>234</v>
      </c>
      <c r="E238" s="16">
        <f>IF(C238&lt;Bonus!$D$10,0,MAX((Bonus!$D$9-C238),(C238-Bonus!$D$9)*Bonus!$D$11))</f>
        <v>104</v>
      </c>
      <c r="F238" s="16">
        <f>IF(C238&gt;Bonus!$D$9,Bonus!$D$9-'Base Dati'!C238,0)</f>
        <v>-104</v>
      </c>
      <c r="G238" s="16">
        <f>IF(C238&gt;Bonus!$D$12,Bonus!$D$12-C238,0)</f>
        <v>-64</v>
      </c>
      <c r="H238">
        <f t="shared" si="10"/>
        <v>170</v>
      </c>
    </row>
    <row r="239" spans="3:8" ht="12.75">
      <c r="C239">
        <f t="shared" si="11"/>
        <v>235</v>
      </c>
      <c r="D239">
        <f t="shared" si="9"/>
        <v>235</v>
      </c>
      <c r="E239" s="16">
        <f>IF(C239&lt;Bonus!$D$10,0,MAX((Bonus!$D$9-C239),(C239-Bonus!$D$9)*Bonus!$D$11))</f>
        <v>105</v>
      </c>
      <c r="F239" s="16">
        <f>IF(C239&gt;Bonus!$D$9,Bonus!$D$9-'Base Dati'!C239,0)</f>
        <v>-105</v>
      </c>
      <c r="G239" s="16">
        <f>IF(C239&gt;Bonus!$D$12,Bonus!$D$12-C239,0)</f>
        <v>-65</v>
      </c>
      <c r="H239">
        <f t="shared" si="10"/>
        <v>170</v>
      </c>
    </row>
    <row r="240" spans="3:8" ht="12.75">
      <c r="C240">
        <f t="shared" si="11"/>
        <v>236</v>
      </c>
      <c r="D240">
        <f t="shared" si="9"/>
        <v>236</v>
      </c>
      <c r="E240" s="16">
        <f>IF(C240&lt;Bonus!$D$10,0,MAX((Bonus!$D$9-C240),(C240-Bonus!$D$9)*Bonus!$D$11))</f>
        <v>106</v>
      </c>
      <c r="F240" s="16">
        <f>IF(C240&gt;Bonus!$D$9,Bonus!$D$9-'Base Dati'!C240,0)</f>
        <v>-106</v>
      </c>
      <c r="G240" s="16">
        <f>IF(C240&gt;Bonus!$D$12,Bonus!$D$12-C240,0)</f>
        <v>-66</v>
      </c>
      <c r="H240">
        <f t="shared" si="10"/>
        <v>170</v>
      </c>
    </row>
    <row r="241" spans="3:8" ht="12.75">
      <c r="C241">
        <f t="shared" si="11"/>
        <v>237</v>
      </c>
      <c r="D241">
        <f t="shared" si="9"/>
        <v>237</v>
      </c>
      <c r="E241" s="16">
        <f>IF(C241&lt;Bonus!$D$10,0,MAX((Bonus!$D$9-C241),(C241-Bonus!$D$9)*Bonus!$D$11))</f>
        <v>107</v>
      </c>
      <c r="F241" s="16">
        <f>IF(C241&gt;Bonus!$D$9,Bonus!$D$9-'Base Dati'!C241,0)</f>
        <v>-107</v>
      </c>
      <c r="G241" s="16">
        <f>IF(C241&gt;Bonus!$D$12,Bonus!$D$12-C241,0)</f>
        <v>-67</v>
      </c>
      <c r="H241">
        <f t="shared" si="10"/>
        <v>170</v>
      </c>
    </row>
    <row r="242" spans="3:8" ht="12.75">
      <c r="C242">
        <f t="shared" si="11"/>
        <v>238</v>
      </c>
      <c r="D242">
        <f t="shared" si="9"/>
        <v>238</v>
      </c>
      <c r="E242" s="16">
        <f>IF(C242&lt;Bonus!$D$10,0,MAX((Bonus!$D$9-C242),(C242-Bonus!$D$9)*Bonus!$D$11))</f>
        <v>108</v>
      </c>
      <c r="F242" s="16">
        <f>IF(C242&gt;Bonus!$D$9,Bonus!$D$9-'Base Dati'!C242,0)</f>
        <v>-108</v>
      </c>
      <c r="G242" s="16">
        <f>IF(C242&gt;Bonus!$D$12,Bonus!$D$12-C242,0)</f>
        <v>-68</v>
      </c>
      <c r="H242">
        <f t="shared" si="10"/>
        <v>170</v>
      </c>
    </row>
    <row r="243" spans="3:8" ht="12.75">
      <c r="C243">
        <f t="shared" si="11"/>
        <v>239</v>
      </c>
      <c r="D243">
        <f t="shared" si="9"/>
        <v>239</v>
      </c>
      <c r="E243" s="16">
        <f>IF(C243&lt;Bonus!$D$10,0,MAX((Bonus!$D$9-C243),(C243-Bonus!$D$9)*Bonus!$D$11))</f>
        <v>109</v>
      </c>
      <c r="F243" s="16">
        <f>IF(C243&gt;Bonus!$D$9,Bonus!$D$9-'Base Dati'!C243,0)</f>
        <v>-109</v>
      </c>
      <c r="G243" s="16">
        <f>IF(C243&gt;Bonus!$D$12,Bonus!$D$12-C243,0)</f>
        <v>-69</v>
      </c>
      <c r="H243">
        <f t="shared" si="10"/>
        <v>170</v>
      </c>
    </row>
    <row r="244" spans="3:8" ht="12.75">
      <c r="C244">
        <f t="shared" si="11"/>
        <v>240</v>
      </c>
      <c r="D244">
        <f t="shared" si="9"/>
        <v>240</v>
      </c>
      <c r="E244" s="16">
        <f>IF(C244&lt;Bonus!$D$10,0,MAX((Bonus!$D$9-C244),(C244-Bonus!$D$9)*Bonus!$D$11))</f>
        <v>110</v>
      </c>
      <c r="F244" s="16">
        <f>IF(C244&gt;Bonus!$D$9,Bonus!$D$9-'Base Dati'!C244,0)</f>
        <v>-110</v>
      </c>
      <c r="G244" s="16">
        <f>IF(C244&gt;Bonus!$D$12,Bonus!$D$12-C244,0)</f>
        <v>-70</v>
      </c>
      <c r="H244">
        <f t="shared" si="10"/>
        <v>170</v>
      </c>
    </row>
    <row r="245" spans="3:8" ht="12.75">
      <c r="C245">
        <f t="shared" si="11"/>
        <v>241</v>
      </c>
      <c r="D245">
        <f t="shared" si="9"/>
        <v>241</v>
      </c>
      <c r="E245" s="16">
        <f>IF(C245&lt;Bonus!$D$10,0,MAX((Bonus!$D$9-C245),(C245-Bonus!$D$9)*Bonus!$D$11))</f>
        <v>111</v>
      </c>
      <c r="F245" s="16">
        <f>IF(C245&gt;Bonus!$D$9,Bonus!$D$9-'Base Dati'!C245,0)</f>
        <v>-111</v>
      </c>
      <c r="G245" s="16">
        <f>IF(C245&gt;Bonus!$D$12,Bonus!$D$12-C245,0)</f>
        <v>-71</v>
      </c>
      <c r="H245">
        <f t="shared" si="10"/>
        <v>170</v>
      </c>
    </row>
    <row r="246" spans="3:8" ht="12.75">
      <c r="C246">
        <f t="shared" si="11"/>
        <v>242</v>
      </c>
      <c r="D246">
        <f t="shared" si="9"/>
        <v>242</v>
      </c>
      <c r="E246" s="16">
        <f>IF(C246&lt;Bonus!$D$10,0,MAX((Bonus!$D$9-C246),(C246-Bonus!$D$9)*Bonus!$D$11))</f>
        <v>112</v>
      </c>
      <c r="F246" s="16">
        <f>IF(C246&gt;Bonus!$D$9,Bonus!$D$9-'Base Dati'!C246,0)</f>
        <v>-112</v>
      </c>
      <c r="G246" s="16">
        <f>IF(C246&gt;Bonus!$D$12,Bonus!$D$12-C246,0)</f>
        <v>-72</v>
      </c>
      <c r="H246">
        <f t="shared" si="10"/>
        <v>170</v>
      </c>
    </row>
    <row r="247" spans="3:8" ht="12.75">
      <c r="C247">
        <f t="shared" si="11"/>
        <v>243</v>
      </c>
      <c r="D247">
        <f t="shared" si="9"/>
        <v>243</v>
      </c>
      <c r="E247" s="16">
        <f>IF(C247&lt;Bonus!$D$10,0,MAX((Bonus!$D$9-C247),(C247-Bonus!$D$9)*Bonus!$D$11))</f>
        <v>113</v>
      </c>
      <c r="F247" s="16">
        <f>IF(C247&gt;Bonus!$D$9,Bonus!$D$9-'Base Dati'!C247,0)</f>
        <v>-113</v>
      </c>
      <c r="G247" s="16">
        <f>IF(C247&gt;Bonus!$D$12,Bonus!$D$12-C247,0)</f>
        <v>-73</v>
      </c>
      <c r="H247">
        <f t="shared" si="10"/>
        <v>170</v>
      </c>
    </row>
    <row r="248" spans="3:8" ht="12.75">
      <c r="C248">
        <f t="shared" si="11"/>
        <v>244</v>
      </c>
      <c r="D248">
        <f t="shared" si="9"/>
        <v>244</v>
      </c>
      <c r="E248" s="16">
        <f>IF(C248&lt;Bonus!$D$10,0,MAX((Bonus!$D$9-C248),(C248-Bonus!$D$9)*Bonus!$D$11))</f>
        <v>114</v>
      </c>
      <c r="F248" s="16">
        <f>IF(C248&gt;Bonus!$D$9,Bonus!$D$9-'Base Dati'!C248,0)</f>
        <v>-114</v>
      </c>
      <c r="G248" s="16">
        <f>IF(C248&gt;Bonus!$D$12,Bonus!$D$12-C248,0)</f>
        <v>-74</v>
      </c>
      <c r="H248">
        <f t="shared" si="10"/>
        <v>170</v>
      </c>
    </row>
    <row r="249" spans="3:8" ht="12.75">
      <c r="C249">
        <f t="shared" si="11"/>
        <v>245</v>
      </c>
      <c r="D249">
        <f t="shared" si="9"/>
        <v>245</v>
      </c>
      <c r="E249" s="16">
        <f>IF(C249&lt;Bonus!$D$10,0,MAX((Bonus!$D$9-C249),(C249-Bonus!$D$9)*Bonus!$D$11))</f>
        <v>115</v>
      </c>
      <c r="F249" s="16">
        <f>IF(C249&gt;Bonus!$D$9,Bonus!$D$9-'Base Dati'!C249,0)</f>
        <v>-115</v>
      </c>
      <c r="G249" s="16">
        <f>IF(C249&gt;Bonus!$D$12,Bonus!$D$12-C249,0)</f>
        <v>-75</v>
      </c>
      <c r="H249">
        <f t="shared" si="10"/>
        <v>170</v>
      </c>
    </row>
    <row r="250" spans="3:8" ht="12.75">
      <c r="C250">
        <f t="shared" si="11"/>
        <v>246</v>
      </c>
      <c r="D250">
        <f t="shared" si="9"/>
        <v>246</v>
      </c>
      <c r="E250" s="16">
        <f>IF(C250&lt;Bonus!$D$10,0,MAX((Bonus!$D$9-C250),(C250-Bonus!$D$9)*Bonus!$D$11))</f>
        <v>116</v>
      </c>
      <c r="F250" s="16">
        <f>IF(C250&gt;Bonus!$D$9,Bonus!$D$9-'Base Dati'!C250,0)</f>
        <v>-116</v>
      </c>
      <c r="G250" s="16">
        <f>IF(C250&gt;Bonus!$D$12,Bonus!$D$12-C250,0)</f>
        <v>-76</v>
      </c>
      <c r="H250">
        <f t="shared" si="10"/>
        <v>170</v>
      </c>
    </row>
    <row r="251" spans="3:8" ht="12.75">
      <c r="C251">
        <f t="shared" si="11"/>
        <v>247</v>
      </c>
      <c r="D251">
        <f t="shared" si="9"/>
        <v>247</v>
      </c>
      <c r="E251" s="16">
        <f>IF(C251&lt;Bonus!$D$10,0,MAX((Bonus!$D$9-C251),(C251-Bonus!$D$9)*Bonus!$D$11))</f>
        <v>117</v>
      </c>
      <c r="F251" s="16">
        <f>IF(C251&gt;Bonus!$D$9,Bonus!$D$9-'Base Dati'!C251,0)</f>
        <v>-117</v>
      </c>
      <c r="G251" s="16">
        <f>IF(C251&gt;Bonus!$D$12,Bonus!$D$12-C251,0)</f>
        <v>-77</v>
      </c>
      <c r="H251">
        <f t="shared" si="10"/>
        <v>170</v>
      </c>
    </row>
    <row r="252" spans="3:8" ht="12.75">
      <c r="C252">
        <f t="shared" si="11"/>
        <v>248</v>
      </c>
      <c r="D252">
        <f t="shared" si="9"/>
        <v>248</v>
      </c>
      <c r="E252" s="16">
        <f>IF(C252&lt;Bonus!$D$10,0,MAX((Bonus!$D$9-C252),(C252-Bonus!$D$9)*Bonus!$D$11))</f>
        <v>118</v>
      </c>
      <c r="F252" s="16">
        <f>IF(C252&gt;Bonus!$D$9,Bonus!$D$9-'Base Dati'!C252,0)</f>
        <v>-118</v>
      </c>
      <c r="G252" s="16">
        <f>IF(C252&gt;Bonus!$D$12,Bonus!$D$12-C252,0)</f>
        <v>-78</v>
      </c>
      <c r="H252">
        <f t="shared" si="10"/>
        <v>170</v>
      </c>
    </row>
    <row r="253" spans="3:8" ht="12.75">
      <c r="C253">
        <f t="shared" si="11"/>
        <v>249</v>
      </c>
      <c r="D253">
        <f t="shared" si="9"/>
        <v>249</v>
      </c>
      <c r="E253" s="16">
        <f>IF(C253&lt;Bonus!$D$10,0,MAX((Bonus!$D$9-C253),(C253-Bonus!$D$9)*Bonus!$D$11))</f>
        <v>119</v>
      </c>
      <c r="F253" s="16">
        <f>IF(C253&gt;Bonus!$D$9,Bonus!$D$9-'Base Dati'!C253,0)</f>
        <v>-119</v>
      </c>
      <c r="G253" s="16">
        <f>IF(C253&gt;Bonus!$D$12,Bonus!$D$12-C253,0)</f>
        <v>-79</v>
      </c>
      <c r="H253">
        <f t="shared" si="10"/>
        <v>170</v>
      </c>
    </row>
    <row r="254" spans="3:8" ht="12.75">
      <c r="C254">
        <f t="shared" si="11"/>
        <v>250</v>
      </c>
      <c r="D254">
        <f t="shared" si="9"/>
        <v>250</v>
      </c>
      <c r="E254" s="16">
        <f>IF(C254&lt;Bonus!$D$10,0,MAX((Bonus!$D$9-C254),(C254-Bonus!$D$9)*Bonus!$D$11))</f>
        <v>120</v>
      </c>
      <c r="F254" s="16">
        <f>IF(C254&gt;Bonus!$D$9,Bonus!$D$9-'Base Dati'!C254,0)</f>
        <v>-120</v>
      </c>
      <c r="G254" s="16">
        <f>IF(C254&gt;Bonus!$D$12,Bonus!$D$12-C254,0)</f>
        <v>-80</v>
      </c>
      <c r="H254">
        <f t="shared" si="10"/>
        <v>170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grasso</dc:creator>
  <cp:keywords/>
  <dc:description/>
  <cp:lastModifiedBy>Sobacchi</cp:lastModifiedBy>
  <cp:lastPrinted>2006-09-28T08:44:26Z</cp:lastPrinted>
  <dcterms:created xsi:type="dcterms:W3CDTF">2006-06-20T15:25:06Z</dcterms:created>
  <dcterms:modified xsi:type="dcterms:W3CDTF">2009-03-05T14:55:09Z</dcterms:modified>
  <cp:category/>
  <cp:version/>
  <cp:contentType/>
  <cp:contentStatus/>
</cp:coreProperties>
</file>